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1D42C477-595C-40F4-BBA8-7FD2B0EE9FFB}" xr6:coauthVersionLast="47" xr6:coauthVersionMax="47" xr10:uidLastSave="{00000000-0000-0000-0000-000000000000}"/>
  <bookViews>
    <workbookView xWindow="-120" yWindow="-120" windowWidth="29040" windowHeight="17520" tabRatio="838" xr2:uid="{00000000-000D-0000-FFFF-FFFF00000000}"/>
  </bookViews>
  <sheets>
    <sheet name="利用申請書" sheetId="18" r:id="rId1"/>
    <sheet name="テナント関連情報1（新規共同）" sheetId="19" r:id="rId2"/>
    <sheet name="テナント関連情報2（新規共同）" sheetId="3" r:id="rId3"/>
    <sheet name="プロジェクト関連情報" sheetId="20" r:id="rId4"/>
    <sheet name="リスト" sheetId="5" state="hidden" r:id="rId5"/>
  </sheets>
  <definedNames>
    <definedName name="_xlnm.Print_Area" localSheetId="0">利用申請書!$A$1:$B$50</definedName>
    <definedName name="一時帰国">#REF!</definedName>
    <definedName name="外国勤務">#REF!</definedName>
    <definedName name="経過期間">#REF!</definedName>
    <definedName name="国籍">#REF!</definedName>
    <definedName name="所属機関">#REF!</definedName>
    <definedName name="滞在期間">#REF!</definedName>
    <definedName name="滞在目的">#REF!</definedName>
    <definedName name="特定類型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9" l="1"/>
  <c r="I27" i="19" s="1"/>
  <c r="C26" i="19"/>
  <c r="I26" i="19" s="1"/>
  <c r="B26" i="18"/>
  <c r="D7" i="3" l="1"/>
  <c r="C16" i="19"/>
  <c r="I16" i="19" s="1"/>
  <c r="C17" i="19"/>
  <c r="I17" i="19" s="1"/>
  <c r="C15" i="19"/>
  <c r="I15" i="19" s="1"/>
  <c r="C8" i="19"/>
  <c r="I8" i="19" s="1"/>
  <c r="C14" i="19"/>
  <c r="I14" i="19" s="1"/>
  <c r="C13" i="19"/>
  <c r="C9" i="19"/>
  <c r="I9" i="19" s="1"/>
  <c r="C10" i="19"/>
  <c r="I10" i="19" s="1"/>
  <c r="C11" i="19"/>
  <c r="I11" i="19" s="1"/>
  <c r="C12" i="19"/>
  <c r="I12" i="19" s="1"/>
  <c r="C7" i="19"/>
  <c r="I7" i="19" s="1"/>
  <c r="D19" i="18" l="1"/>
  <c r="D20" i="18" a="1"/>
  <c r="D20" i="18" l="1"/>
  <c r="D30" i="18"/>
  <c r="D29" i="18"/>
  <c r="D28" i="18"/>
  <c r="D17" i="18"/>
  <c r="F15" i="20"/>
  <c r="F14" i="20"/>
  <c r="C7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8" i="3"/>
  <c r="D21" i="18" l="1"/>
  <c r="D8" i="18" l="1"/>
  <c r="J7" i="3" l="1"/>
  <c r="D24" i="18" l="1"/>
  <c r="I23" i="19" l="1"/>
  <c r="F9" i="20" a="1"/>
  <c r="F9" i="20" l="1"/>
  <c r="D23" i="18"/>
  <c r="I20" i="19"/>
  <c r="F17" i="20" l="1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16" i="20"/>
  <c r="F7" i="20"/>
  <c r="F13" i="20"/>
  <c r="E1" i="20"/>
  <c r="F10" i="20" a="1"/>
  <c r="F10" i="20" l="1"/>
  <c r="B39" i="18"/>
  <c r="J6" i="3" l="1" a="1"/>
  <c r="J6" i="3" s="1"/>
  <c r="B4" i="19"/>
  <c r="I32" i="19"/>
  <c r="D35" i="18"/>
  <c r="D27" i="18" l="1"/>
  <c r="D18" i="18"/>
  <c r="D16" i="18"/>
  <c r="B47" i="18" l="1"/>
  <c r="C21" i="19" s="1"/>
  <c r="I21" i="19" s="1"/>
  <c r="D34" i="18"/>
  <c r="D33" i="18"/>
  <c r="B48" i="18" l="1"/>
  <c r="C22" i="19" s="1"/>
  <c r="I22" i="19" s="1"/>
  <c r="B41" i="1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<sst xmlns="http://schemas.openxmlformats.org/spreadsheetml/2006/main" count="257" uniqueCount="130">
  <si>
    <t>無し</t>
    <rPh sb="0" eb="1">
      <t>ナ</t>
    </rPh>
    <phoneticPr fontId="6"/>
  </si>
  <si>
    <t>有り</t>
    <rPh sb="0" eb="1">
      <t>ア</t>
    </rPh>
    <phoneticPr fontId="6"/>
  </si>
  <si>
    <t>1. 申請書の種別</t>
    <rPh sb="3" eb="6">
      <t>シンセイショ</t>
    </rPh>
    <rPh sb="7" eb="9">
      <t>シュベツ</t>
    </rPh>
    <phoneticPr fontId="6"/>
  </si>
  <si>
    <t>メールアドレス</t>
    <phoneticPr fontId="6"/>
  </si>
  <si>
    <t>3. テナント情報</t>
    <rPh sb="7" eb="9">
      <t>ジョウホウ</t>
    </rPh>
    <phoneticPr fontId="6"/>
  </si>
  <si>
    <t>電話番号</t>
    <rPh sb="0" eb="4">
      <t>デンワバンゴウ</t>
    </rPh>
    <phoneticPr fontId="6"/>
  </si>
  <si>
    <t>pinaxシステム登録依頼書（プロジェクト関連情報）</t>
    <rPh sb="9" eb="11">
      <t>トウロク</t>
    </rPh>
    <rPh sb="11" eb="13">
      <t>イライ</t>
    </rPh>
    <rPh sb="13" eb="14">
      <t>ショ</t>
    </rPh>
    <rPh sb="21" eb="23">
      <t>カンレン</t>
    </rPh>
    <rPh sb="23" eb="25">
      <t>ジョウホウ</t>
    </rPh>
    <phoneticPr fontId="8"/>
  </si>
  <si>
    <t>プロジェクトタグ</t>
    <phoneticPr fontId="6"/>
  </si>
  <si>
    <t>プロジェクト管理者</t>
    <rPh sb="6" eb="9">
      <t>カンリシャ</t>
    </rPh>
    <phoneticPr fontId="6"/>
  </si>
  <si>
    <t>1. プロジェクトに関する情報</t>
    <rPh sb="10" eb="11">
      <t>カン</t>
    </rPh>
    <rPh sb="13" eb="15">
      <t>ジョウホウ</t>
    </rPh>
    <phoneticPr fontId="6"/>
  </si>
  <si>
    <t>pinaxシステム登録依頼書（テナント関連情報1）</t>
    <rPh sb="9" eb="11">
      <t>トウロク</t>
    </rPh>
    <rPh sb="11" eb="13">
      <t>イライ</t>
    </rPh>
    <rPh sb="13" eb="14">
      <t>ショ</t>
    </rPh>
    <rPh sb="19" eb="21">
      <t>カンレン</t>
    </rPh>
    <rPh sb="21" eb="23">
      <t>ジョウホウ</t>
    </rPh>
    <phoneticPr fontId="8"/>
  </si>
  <si>
    <t>pinaxシステム登録依頼書（テナント関連情報2）</t>
    <rPh sb="9" eb="11">
      <t>トウロク</t>
    </rPh>
    <rPh sb="11" eb="13">
      <t>イライ</t>
    </rPh>
    <rPh sb="13" eb="14">
      <t>ショ</t>
    </rPh>
    <rPh sb="19" eb="21">
      <t>カンレン</t>
    </rPh>
    <rPh sb="21" eb="23">
      <t>ジョウホウ</t>
    </rPh>
    <phoneticPr fontId="8"/>
  </si>
  <si>
    <t>☑</t>
    <phoneticPr fontId="6"/>
  </si>
  <si>
    <t>☐</t>
  </si>
  <si>
    <t>☐</t>
    <phoneticPr fontId="6"/>
  </si>
  <si>
    <t>プロジェクトカテゴリ</t>
    <phoneticPr fontId="8"/>
  </si>
  <si>
    <t>材料_金属_鉄鋼（炭素鋼、合金鋼、鋳鉄など）</t>
    <rPh sb="0" eb="2">
      <t>ザイリョウ</t>
    </rPh>
    <rPh sb="3" eb="5">
      <t>キンゾク</t>
    </rPh>
    <rPh sb="6" eb="8">
      <t>テッコウ</t>
    </rPh>
    <rPh sb="9" eb="12">
      <t>タンソコウ</t>
    </rPh>
    <rPh sb="13" eb="16">
      <t>ゴウキンコウ</t>
    </rPh>
    <rPh sb="17" eb="19">
      <t>チュウテツ</t>
    </rPh>
    <phoneticPr fontId="8"/>
  </si>
  <si>
    <t>材料_金属_非鉄（アルミ、銅、チタン合金など）</t>
    <rPh sb="0" eb="2">
      <t>ザイリョウ</t>
    </rPh>
    <rPh sb="3" eb="5">
      <t>キンゾク</t>
    </rPh>
    <rPh sb="6" eb="8">
      <t>ヒテツ</t>
    </rPh>
    <rPh sb="13" eb="14">
      <t>ドウ</t>
    </rPh>
    <rPh sb="18" eb="20">
      <t>ゴウキン</t>
    </rPh>
    <phoneticPr fontId="8"/>
  </si>
  <si>
    <t>材料_非金属_無機系（セラミックス・ガラスなど）</t>
    <rPh sb="0" eb="2">
      <t>ザイリョウ</t>
    </rPh>
    <rPh sb="3" eb="4">
      <t>ヒ</t>
    </rPh>
    <rPh sb="4" eb="6">
      <t>キンゾク</t>
    </rPh>
    <rPh sb="7" eb="10">
      <t>ムキケイ</t>
    </rPh>
    <phoneticPr fontId="8"/>
  </si>
  <si>
    <t>材料_非金属_有機系（プラスチック・ゴムなど）</t>
  </si>
  <si>
    <t>材料_複合材_金属系</t>
    <rPh sb="0" eb="2">
      <t>ザイリョウ</t>
    </rPh>
    <rPh sb="3" eb="6">
      <t>フクゴウザイ</t>
    </rPh>
    <rPh sb="7" eb="10">
      <t>キンゾクケイ</t>
    </rPh>
    <phoneticPr fontId="8"/>
  </si>
  <si>
    <t>材料_複合材_無機系</t>
    <rPh sb="0" eb="2">
      <t>ザイリョウ</t>
    </rPh>
    <rPh sb="3" eb="6">
      <t>フクゴウザイ</t>
    </rPh>
    <rPh sb="7" eb="10">
      <t>ムキケイ</t>
    </rPh>
    <phoneticPr fontId="8"/>
  </si>
  <si>
    <t>材料_複合材_有機系</t>
    <rPh sb="0" eb="2">
      <t>ザイリョウ</t>
    </rPh>
    <rPh sb="3" eb="6">
      <t>フクゴウザイ</t>
    </rPh>
    <rPh sb="7" eb="10">
      <t>ユウキケイ</t>
    </rPh>
    <phoneticPr fontId="8"/>
  </si>
  <si>
    <t>材料_その他</t>
    <rPh sb="0" eb="2">
      <t>ザイリョウ</t>
    </rPh>
    <rPh sb="5" eb="6">
      <t>タ</t>
    </rPh>
    <phoneticPr fontId="8"/>
  </si>
  <si>
    <t>プロジェクト名（必須）</t>
    <rPh sb="8" eb="10">
      <t>ヒッス</t>
    </rPh>
    <phoneticPr fontId="6"/>
  </si>
  <si>
    <t>プロジェクト説明</t>
    <rPh sb="6" eb="8">
      <t>セツメイ</t>
    </rPh>
    <phoneticPr fontId="6"/>
  </si>
  <si>
    <t>No</t>
    <phoneticPr fontId="6"/>
  </si>
  <si>
    <t>氏名（必須）</t>
    <rPh sb="0" eb="2">
      <t>シメイ</t>
    </rPh>
    <rPh sb="3" eb="5">
      <t>ヒッス</t>
    </rPh>
    <phoneticPr fontId="6"/>
  </si>
  <si>
    <t>メールアドレス（必須）</t>
    <rPh sb="8" eb="10">
      <t>ヒッス</t>
    </rPh>
    <phoneticPr fontId="6"/>
  </si>
  <si>
    <t>テナント名（必須）</t>
    <phoneticPr fontId="6"/>
  </si>
  <si>
    <t>変更なし</t>
    <rPh sb="0" eb="2">
      <t>ヘンコウ</t>
    </rPh>
    <phoneticPr fontId="8"/>
  </si>
  <si>
    <t>更新</t>
  </si>
  <si>
    <t>5. プロジェクト作成要否</t>
    <rPh sb="9" eb="11">
      <t>サクセイ</t>
    </rPh>
    <rPh sb="11" eb="13">
      <t>ヨウヒ</t>
    </rPh>
    <phoneticPr fontId="6"/>
  </si>
  <si>
    <t>プロジェクト作成有無</t>
    <rPh sb="6" eb="8">
      <t>サクセイ</t>
    </rPh>
    <rPh sb="8" eb="10">
      <t>ウム</t>
    </rPh>
    <phoneticPr fontId="6"/>
  </si>
  <si>
    <t>プロジェクト作成</t>
    <rPh sb="6" eb="8">
      <t>サクセイ</t>
    </rPh>
    <phoneticPr fontId="6"/>
  </si>
  <si>
    <t>・「pinaxシステム登録依頼書（テナント関連情報1）」の「プロジェクト作成有無」で「無し」を選択した場合は、記入不要です。</t>
    <rPh sb="47" eb="49">
      <t>センタク</t>
    </rPh>
    <rPh sb="55" eb="57">
      <t>キニュウ</t>
    </rPh>
    <rPh sb="57" eb="59">
      <t>フヨウ</t>
    </rPh>
    <phoneticPr fontId="6"/>
  </si>
  <si>
    <t>・「pinaxシステム登録依頼書（テナント関連情報1）」の「プロジェクト作成有無」で「有り」を選択した場合は、記入が必要です。</t>
    <rPh sb="43" eb="44">
      <t>ア</t>
    </rPh>
    <rPh sb="47" eb="49">
      <t>センタク</t>
    </rPh>
    <rPh sb="55" eb="57">
      <t>キニュウ</t>
    </rPh>
    <rPh sb="58" eb="60">
      <t>ヒツヨウ</t>
    </rPh>
    <phoneticPr fontId="6"/>
  </si>
  <si>
    <t>2. プロジェクトメンバ情報(必須)(プロジェクトに所属するユーザをすべて記入してください)</t>
    <rPh sb="12" eb="14">
      <t>ジョウホウ</t>
    </rPh>
    <rPh sb="15" eb="17">
      <t>ヒッス</t>
    </rPh>
    <rPh sb="37" eb="39">
      <t>キニュウ</t>
    </rPh>
    <phoneticPr fontId="6"/>
  </si>
  <si>
    <t>操作（単独）</t>
    <rPh sb="0" eb="2">
      <t>ソウサ</t>
    </rPh>
    <rPh sb="3" eb="5">
      <t>タンドク</t>
    </rPh>
    <phoneticPr fontId="6"/>
  </si>
  <si>
    <t>操作（共同）</t>
    <rPh sb="0" eb="2">
      <t>ソウサ</t>
    </rPh>
    <rPh sb="3" eb="5">
      <t>キョウドウ</t>
    </rPh>
    <phoneticPr fontId="6"/>
  </si>
  <si>
    <t>追加(非ホームテナントユーザ)</t>
    <phoneticPr fontId="6"/>
  </si>
  <si>
    <t>削除</t>
    <phoneticPr fontId="6"/>
  </si>
  <si>
    <t>追加</t>
    <rPh sb="0" eb="2">
      <t>ツイカ</t>
    </rPh>
    <phoneticPr fontId="6"/>
  </si>
  <si>
    <t>削除(非ホームテナントユーザ)</t>
    <rPh sb="0" eb="2">
      <t>サクジョ</t>
    </rPh>
    <phoneticPr fontId="6"/>
  </si>
  <si>
    <t>様式</t>
    <rPh sb="0" eb="2">
      <t>ヨウシキ</t>
    </rPh>
    <phoneticPr fontId="11"/>
  </si>
  <si>
    <t>(1) テナント関連情報１</t>
    <rPh sb="8" eb="10">
      <t>カンレン</t>
    </rPh>
    <rPh sb="10" eb="12">
      <t>ジョウホウ</t>
    </rPh>
    <phoneticPr fontId="11"/>
  </si>
  <si>
    <t>(2) テナント関連情報２（テナントメンバ情報）</t>
    <rPh sb="8" eb="10">
      <t>カンレン</t>
    </rPh>
    <rPh sb="10" eb="12">
      <t>ジョウホウ</t>
    </rPh>
    <rPh sb="21" eb="23">
      <t>ジョウホウ</t>
    </rPh>
    <phoneticPr fontId="11"/>
  </si>
  <si>
    <t>自動表示</t>
    <rPh sb="0" eb="2">
      <t>ジドウ</t>
    </rPh>
    <rPh sb="2" eb="4">
      <t>ヒョウジ</t>
    </rPh>
    <phoneticPr fontId="11"/>
  </si>
  <si>
    <t>受付番号</t>
    <rPh sb="0" eb="4">
      <t>ウケツケバンゴウ</t>
    </rPh>
    <phoneticPr fontId="11"/>
  </si>
  <si>
    <t>受付日</t>
    <rPh sb="0" eb="3">
      <t>ウケツケビ</t>
    </rPh>
    <phoneticPr fontId="11"/>
  </si>
  <si>
    <t>承認日</t>
    <rPh sb="0" eb="3">
      <t>ショウニンビ</t>
    </rPh>
    <phoneticPr fontId="11"/>
  </si>
  <si>
    <t>備考</t>
    <rPh sb="0" eb="2">
      <t>ビコウ</t>
    </rPh>
    <phoneticPr fontId="11"/>
  </si>
  <si>
    <t>利用開始日</t>
    <phoneticPr fontId="6"/>
  </si>
  <si>
    <t>利用終了日</t>
    <phoneticPr fontId="6"/>
  </si>
  <si>
    <t>プロジェクトカテゴリ</t>
    <phoneticPr fontId="6"/>
  </si>
  <si>
    <t>リスト選択</t>
    <rPh sb="3" eb="5">
      <t>センタク</t>
    </rPh>
    <phoneticPr fontId="11"/>
  </si>
  <si>
    <t>事務局記入欄</t>
    <rPh sb="0" eb="3">
      <t>ジムキョク</t>
    </rPh>
    <rPh sb="3" eb="6">
      <t>キニュウラン</t>
    </rPh>
    <phoneticPr fontId="11"/>
  </si>
  <si>
    <t>入力確認</t>
    <rPh sb="0" eb="2">
      <t>ニュウリョク</t>
    </rPh>
    <rPh sb="2" eb="4">
      <t>カクニン</t>
    </rPh>
    <phoneticPr fontId="11"/>
  </si>
  <si>
    <t>希望する利用開始日（yyyy/mm/dd）</t>
    <rPh sb="0" eb="2">
      <t>キボウ</t>
    </rPh>
    <rPh sb="4" eb="6">
      <t>リヨウ</t>
    </rPh>
    <rPh sb="6" eb="8">
      <t>カイシ</t>
    </rPh>
    <rPh sb="8" eb="9">
      <t>ビ</t>
    </rPh>
    <phoneticPr fontId="11"/>
  </si>
  <si>
    <t>希望する利用終了日（yyyy/mm/dd）</t>
    <rPh sb="0" eb="2">
      <t>キボウ</t>
    </rPh>
    <rPh sb="4" eb="6">
      <t>リヨウ</t>
    </rPh>
    <rPh sb="6" eb="8">
      <t>シュウリョウ</t>
    </rPh>
    <rPh sb="8" eb="9">
      <t>ビ</t>
    </rPh>
    <phoneticPr fontId="11"/>
  </si>
  <si>
    <t>区分</t>
    <rPh sb="0" eb="2">
      <t>クブン</t>
    </rPh>
    <phoneticPr fontId="11"/>
  </si>
  <si>
    <t>利用終了日の設定</t>
    <rPh sb="0" eb="2">
      <t>リヨウ</t>
    </rPh>
    <rPh sb="2" eb="4">
      <t>シュウリョウ</t>
    </rPh>
    <rPh sb="4" eb="5">
      <t>ビ</t>
    </rPh>
    <rPh sb="6" eb="8">
      <t>セッテイ</t>
    </rPh>
    <phoneticPr fontId="11"/>
  </si>
  <si>
    <t>利用開始日（yyyy/mm/dd）</t>
    <rPh sb="0" eb="2">
      <t>リヨウ</t>
    </rPh>
    <rPh sb="2" eb="4">
      <t>カイシ</t>
    </rPh>
    <rPh sb="4" eb="5">
      <t>ビ</t>
    </rPh>
    <phoneticPr fontId="11"/>
  </si>
  <si>
    <t>利用終了日（yyyy/mm/dd）</t>
    <rPh sb="0" eb="2">
      <t>リヨウ</t>
    </rPh>
    <rPh sb="2" eb="4">
      <t>シュウリョウ</t>
    </rPh>
    <rPh sb="4" eb="5">
      <t>ビ</t>
    </rPh>
    <phoneticPr fontId="11"/>
  </si>
  <si>
    <t>　「申請可」の表示でご提出ください</t>
    <rPh sb="11" eb="13">
      <t>テイシュツ</t>
    </rPh>
    <phoneticPr fontId="11"/>
  </si>
  <si>
    <t>添付する別紙</t>
    <rPh sb="0" eb="2">
      <t>テンプ</t>
    </rPh>
    <rPh sb="4" eb="6">
      <t>ベッシ</t>
    </rPh>
    <phoneticPr fontId="11"/>
  </si>
  <si>
    <t>申請区分　　　　</t>
    <rPh sb="0" eb="2">
      <t>シンセイ</t>
    </rPh>
    <rPh sb="2" eb="4">
      <t>クブン</t>
    </rPh>
    <phoneticPr fontId="11"/>
  </si>
  <si>
    <t>テナント情報（別紙「pinaxシステム登録依頼書」のとおり）</t>
    <rPh sb="4" eb="6">
      <t>ジョウホウ</t>
    </rPh>
    <phoneticPr fontId="11"/>
  </si>
  <si>
    <t>利用期間　</t>
    <rPh sb="0" eb="2">
      <t>リヨウ</t>
    </rPh>
    <rPh sb="2" eb="4">
      <t>キカン</t>
    </rPh>
    <phoneticPr fontId="6"/>
  </si>
  <si>
    <t>固定値</t>
    <rPh sb="0" eb="2">
      <t>コテイ</t>
    </rPh>
    <rPh sb="2" eb="3">
      <t>チ</t>
    </rPh>
    <phoneticPr fontId="11"/>
  </si>
  <si>
    <t>必須</t>
    <rPh sb="0" eb="2">
      <t>ヒッス</t>
    </rPh>
    <phoneticPr fontId="11"/>
  </si>
  <si>
    <t>任意（プロジェクト作成「有り」の場合のみ添付）</t>
    <rPh sb="0" eb="2">
      <t>ニンイ</t>
    </rPh>
    <rPh sb="20" eb="22">
      <t>テンプ</t>
    </rPh>
    <phoneticPr fontId="11"/>
  </si>
  <si>
    <t>記</t>
    <rPh sb="0" eb="1">
      <t>キ</t>
    </rPh>
    <phoneticPr fontId="11"/>
  </si>
  <si>
    <t>新規利用申請と同時にプロジェクトを1つのみ作成することが可能です。</t>
    <rPh sb="0" eb="2">
      <t>シンキ</t>
    </rPh>
    <rPh sb="2" eb="6">
      <t>リヨウシンセイ</t>
    </rPh>
    <rPh sb="7" eb="9">
      <t>ドウジ</t>
    </rPh>
    <rPh sb="21" eb="23">
      <t>サクセイ</t>
    </rPh>
    <rPh sb="28" eb="30">
      <t>カノウ</t>
    </rPh>
    <phoneticPr fontId="6"/>
  </si>
  <si>
    <t>自動表示</t>
    <rPh sb="0" eb="4">
      <t>ジドウヒョウジ</t>
    </rPh>
    <phoneticPr fontId="11"/>
  </si>
  <si>
    <t>入力確認</t>
    <rPh sb="0" eb="2">
      <t>ニュウリョク</t>
    </rPh>
    <rPh sb="2" eb="4">
      <t>カクニン</t>
    </rPh>
    <phoneticPr fontId="6"/>
  </si>
  <si>
    <t>大文字小文字を区別するので正確に入力してください</t>
    <phoneticPr fontId="6"/>
  </si>
  <si>
    <t>№1はテナント管理者
氏名、メールアドレスは自動表示</t>
    <rPh sb="7" eb="10">
      <t>カンリシャ</t>
    </rPh>
    <rPh sb="11" eb="13">
      <t>シメイ</t>
    </rPh>
    <rPh sb="22" eb="24">
      <t>ジドウ</t>
    </rPh>
    <rPh sb="24" eb="26">
      <t>ヒョウジ</t>
    </rPh>
    <phoneticPr fontId="11"/>
  </si>
  <si>
    <t>入力確認</t>
  </si>
  <si>
    <t>メールアドレス欄（D列）に重複する値があるときFALSE</t>
    <rPh sb="7" eb="8">
      <t>ラン</t>
    </rPh>
    <rPh sb="10" eb="11">
      <t>レツ</t>
    </rPh>
    <rPh sb="13" eb="15">
      <t>チョウフク</t>
    </rPh>
    <rPh sb="17" eb="18">
      <t>アタイ</t>
    </rPh>
    <phoneticPr fontId="6"/>
  </si>
  <si>
    <t>プロジェクト管理者チェック有無判定（1つ選択する必要あり）</t>
    <rPh sb="6" eb="9">
      <t>カンリシャ</t>
    </rPh>
    <rPh sb="13" eb="15">
      <t>ウム</t>
    </rPh>
    <rPh sb="15" eb="17">
      <t>ハンテイ</t>
    </rPh>
    <rPh sb="20" eb="22">
      <t>センタク</t>
    </rPh>
    <rPh sb="24" eb="26">
      <t>ヒツヨウ</t>
    </rPh>
    <phoneticPr fontId="6"/>
  </si>
  <si>
    <t>・入力行が足りない場合はpinax担当（pinax@nims.go.jp）までご連絡ください。</t>
    <rPh sb="1" eb="4">
      <t>ニュウリョクギョウ</t>
    </rPh>
    <rPh sb="5" eb="6">
      <t>タ</t>
    </rPh>
    <rPh sb="9" eb="11">
      <t>バアイ</t>
    </rPh>
    <rPh sb="40" eb="42">
      <t>レンラク</t>
    </rPh>
    <phoneticPr fontId="6"/>
  </si>
  <si>
    <t>テナント名の先頭に"共同_"を付加してください。</t>
    <phoneticPr fontId="6"/>
  </si>
  <si>
    <t>所属する単独テナントのテナント責任者の承諾が必要です</t>
    <rPh sb="0" eb="2">
      <t>ショゾク</t>
    </rPh>
    <rPh sb="4" eb="6">
      <t>タンドク</t>
    </rPh>
    <rPh sb="15" eb="18">
      <t>セキニンシャ</t>
    </rPh>
    <rPh sb="19" eb="21">
      <t>ショウダク</t>
    </rPh>
    <rPh sb="22" eb="24">
      <t>ヒツヨウ</t>
    </rPh>
    <phoneticPr fontId="11"/>
  </si>
  <si>
    <t>テナント説明（必須）</t>
    <rPh sb="7" eb="9">
      <t>ヒッス</t>
    </rPh>
    <phoneticPr fontId="6"/>
  </si>
  <si>
    <t xml:space="preserve">         共同テナントの申請について、所属する単独テナントの利用責任者の承諾を得ている。</t>
    <phoneticPr fontId="11"/>
  </si>
  <si>
    <t>単独テナント名</t>
    <rPh sb="0" eb="2">
      <t>タンドク</t>
    </rPh>
    <rPh sb="6" eb="7">
      <t>メイ</t>
    </rPh>
    <phoneticPr fontId="11"/>
  </si>
  <si>
    <t>単独テナントの利用責任者氏名　</t>
    <phoneticPr fontId="11"/>
  </si>
  <si>
    <t>単独テナントの利用責任者による承諾</t>
    <rPh sb="0" eb="2">
      <t>タンドク</t>
    </rPh>
    <rPh sb="7" eb="12">
      <t>リヨウセキニンシャ</t>
    </rPh>
    <rPh sb="15" eb="17">
      <t>ショウダク</t>
    </rPh>
    <phoneticPr fontId="11"/>
  </si>
  <si>
    <t>申請者所属テナント（単独テナント）</t>
    <rPh sb="0" eb="3">
      <t>シンセイシャ</t>
    </rPh>
    <phoneticPr fontId="11"/>
  </si>
  <si>
    <t>所属する単独テナント名</t>
    <rPh sb="0" eb="2">
      <t>ショゾク</t>
    </rPh>
    <rPh sb="4" eb="6">
      <t>タンドク</t>
    </rPh>
    <rPh sb="10" eb="11">
      <t>メイ</t>
    </rPh>
    <phoneticPr fontId="6"/>
  </si>
  <si>
    <t>（必須）</t>
    <rPh sb="1" eb="3">
      <t>ヒッス</t>
    </rPh>
    <phoneticPr fontId="6"/>
  </si>
  <si>
    <t>共同テナントの参加メンバは、所属テナント利用責任者から承諾を得ているものとみなします。</t>
    <phoneticPr fontId="6"/>
  </si>
  <si>
    <t>国立研究開発法人物質・材料研究機構</t>
    <phoneticPr fontId="11"/>
  </si>
  <si>
    <t>技術開発・共用部門　材料データプラットフォーム長　殿</t>
    <rPh sb="10" eb="12">
      <t>ザイリョウ</t>
    </rPh>
    <rPh sb="23" eb="24">
      <t>チョウ</t>
    </rPh>
    <rPh sb="25" eb="26">
      <t>ドノ</t>
    </rPh>
    <phoneticPr fontId="11"/>
  </si>
  <si>
    <t>申請日（年月日）</t>
    <rPh sb="0" eb="2">
      <t>シンセイ</t>
    </rPh>
    <rPh sb="2" eb="3">
      <t>ヒ</t>
    </rPh>
    <rPh sb="4" eb="7">
      <t>ネンガッピ</t>
    </rPh>
    <phoneticPr fontId="11"/>
  </si>
  <si>
    <t>申請者氏名（記名押印又は署名）</t>
    <rPh sb="0" eb="3">
      <t>シンセイシャ</t>
    </rPh>
    <rPh sb="3" eb="5">
      <t>シメイ</t>
    </rPh>
    <rPh sb="6" eb="8">
      <t>キメイ</t>
    </rPh>
    <rPh sb="8" eb="10">
      <t>オウイン</t>
    </rPh>
    <rPh sb="10" eb="11">
      <t>マタ</t>
    </rPh>
    <rPh sb="12" eb="14">
      <t>ショメイ</t>
    </rPh>
    <phoneticPr fontId="11"/>
  </si>
  <si>
    <t>氏名</t>
    <rPh sb="0" eb="2">
      <t>シメイ</t>
    </rPh>
    <phoneticPr fontId="11"/>
  </si>
  <si>
    <t>所属部署</t>
    <rPh sb="0" eb="2">
      <t>ショゾク</t>
    </rPh>
    <rPh sb="2" eb="4">
      <t>ブショ</t>
    </rPh>
    <phoneticPr fontId="11"/>
  </si>
  <si>
    <t>役職</t>
    <rPh sb="0" eb="2">
      <t>ヤクショク</t>
    </rPh>
    <phoneticPr fontId="11"/>
  </si>
  <si>
    <t>DICEアカウント（登録したメールアドレス）</t>
    <phoneticPr fontId="11"/>
  </si>
  <si>
    <t>pinax 利用申請書（共同テナント）</t>
    <rPh sb="6" eb="8">
      <t>リヨウ</t>
    </rPh>
    <rPh sb="8" eb="10">
      <t>シンセイ</t>
    </rPh>
    <rPh sb="10" eb="11">
      <t>ショ</t>
    </rPh>
    <rPh sb="12" eb="14">
      <t>キョウドウ</t>
    </rPh>
    <phoneticPr fontId="11"/>
  </si>
  <si>
    <t>2. 申請者に関する情報</t>
    <rPh sb="3" eb="6">
      <t>シンセイシャ</t>
    </rPh>
    <rPh sb="7" eb="8">
      <t>カン</t>
    </rPh>
    <rPh sb="10" eb="12">
      <t>ジョウホウ</t>
    </rPh>
    <phoneticPr fontId="6"/>
  </si>
  <si>
    <t>所属する単独テナントの
利用責任者氏名</t>
    <rPh sb="0" eb="2">
      <t>ショゾク</t>
    </rPh>
    <rPh sb="4" eb="6">
      <t>タンドク</t>
    </rPh>
    <rPh sb="12" eb="14">
      <t>リヨウ</t>
    </rPh>
    <rPh sb="14" eb="17">
      <t>セキニンシャ</t>
    </rPh>
    <rPh sb="17" eb="19">
      <t>シメイ</t>
    </rPh>
    <phoneticPr fontId="6"/>
  </si>
  <si>
    <t>法人所在地：ビル名</t>
    <phoneticPr fontId="6"/>
  </si>
  <si>
    <t>リスト選択</t>
    <rPh sb="3" eb="5">
      <t>センタク</t>
    </rPh>
    <phoneticPr fontId="6"/>
  </si>
  <si>
    <t>法人名</t>
    <rPh sb="0" eb="3">
      <t>ホウジンメイ</t>
    </rPh>
    <phoneticPr fontId="11"/>
  </si>
  <si>
    <t>法人所在地：郵便番号</t>
    <phoneticPr fontId="11"/>
  </si>
  <si>
    <t>法人所在地：都道府県</t>
    <rPh sb="0" eb="2">
      <t>ホウジン</t>
    </rPh>
    <rPh sb="2" eb="5">
      <t>ショザイチ</t>
    </rPh>
    <rPh sb="6" eb="10">
      <t>トドウフケン</t>
    </rPh>
    <phoneticPr fontId="11"/>
  </si>
  <si>
    <t>法人所在地：市区町村</t>
    <rPh sb="0" eb="2">
      <t>ホウジン</t>
    </rPh>
    <rPh sb="2" eb="5">
      <t>ショザイチ</t>
    </rPh>
    <rPh sb="6" eb="8">
      <t>シク</t>
    </rPh>
    <rPh sb="8" eb="10">
      <t>チョウソン</t>
    </rPh>
    <phoneticPr fontId="11"/>
  </si>
  <si>
    <t>法人所在地：番地</t>
    <rPh sb="0" eb="2">
      <t>ホウジン</t>
    </rPh>
    <rPh sb="2" eb="5">
      <t>ショザイチ</t>
    </rPh>
    <rPh sb="6" eb="8">
      <t>バンチ</t>
    </rPh>
    <phoneticPr fontId="11"/>
  </si>
  <si>
    <t>法人所在地：ビル名（該当する場合のみ）</t>
    <phoneticPr fontId="11"/>
  </si>
  <si>
    <t>電話番号</t>
    <rPh sb="0" eb="4">
      <t>デンワバンゴウ</t>
    </rPh>
    <phoneticPr fontId="11"/>
  </si>
  <si>
    <t>新規利用申請(共同)</t>
    <rPh sb="7" eb="9">
      <t>キョウドウ</t>
    </rPh>
    <phoneticPr fontId="11"/>
  </si>
  <si>
    <t>（リストから選択してください）</t>
  </si>
  <si>
    <t>ver.20251201.1</t>
    <phoneticPr fontId="11"/>
  </si>
  <si>
    <t>申請者</t>
    <rPh sb="0" eb="3">
      <t>シンセイシャ</t>
    </rPh>
    <phoneticPr fontId="11"/>
  </si>
  <si>
    <t>法人名</t>
    <rPh sb="0" eb="2">
      <t>ホウジン</t>
    </rPh>
    <phoneticPr fontId="6"/>
  </si>
  <si>
    <t>所属部署</t>
    <rPh sb="0" eb="2">
      <t>ショゾク</t>
    </rPh>
    <rPh sb="2" eb="4">
      <t>ブショ</t>
    </rPh>
    <phoneticPr fontId="6"/>
  </si>
  <si>
    <t>法人所在地：郵便番号</t>
    <rPh sb="0" eb="2">
      <t>ホウジン</t>
    </rPh>
    <rPh sb="2" eb="5">
      <t>ショザイチ</t>
    </rPh>
    <phoneticPr fontId="6"/>
  </si>
  <si>
    <t>法人所在地：都道府県</t>
    <phoneticPr fontId="6"/>
  </si>
  <si>
    <t>法人所在地：市区町村</t>
    <phoneticPr fontId="6"/>
  </si>
  <si>
    <t>法人所在地：番地</t>
    <phoneticPr fontId="6"/>
  </si>
  <si>
    <t>申請者氏名</t>
    <rPh sb="0" eb="2">
      <t>シンセイ</t>
    </rPh>
    <rPh sb="2" eb="3">
      <t>シャ</t>
    </rPh>
    <rPh sb="3" eb="5">
      <t>シメイ</t>
    </rPh>
    <rPh sb="4" eb="5">
      <t>メイ</t>
    </rPh>
    <phoneticPr fontId="6"/>
  </si>
  <si>
    <t>役職</t>
    <phoneticPr fontId="6"/>
  </si>
  <si>
    <t>電話番号</t>
    <phoneticPr fontId="6"/>
  </si>
  <si>
    <t>4. テナント管理者（申請者）情報</t>
    <rPh sb="7" eb="10">
      <t>カンリシャ</t>
    </rPh>
    <rPh sb="11" eb="14">
      <t>シンセイシャ</t>
    </rPh>
    <rPh sb="15" eb="17">
      <t>ジョウホウ</t>
    </rPh>
    <phoneticPr fontId="6"/>
  </si>
  <si>
    <t>氏名</t>
    <rPh sb="0" eb="2">
      <t>シメイ</t>
    </rPh>
    <phoneticPr fontId="6"/>
  </si>
  <si>
    <t>6. 参加メンバ情報(必須)</t>
    <rPh sb="3" eb="5">
      <t>サンカ</t>
    </rPh>
    <rPh sb="8" eb="10">
      <t>ジョウホウ</t>
    </rPh>
    <phoneticPr fontId="6"/>
  </si>
  <si>
    <t>国立研究開発法人物質・材料研究機構pinaxサービス利用約款に同意し、下記のとおり共同テナントの利用を申請します。</t>
    <rPh sb="35" eb="37">
      <t>カキ</t>
    </rPh>
    <rPh sb="41" eb="43">
      <t>キョウドウ</t>
    </rPh>
    <rPh sb="48" eb="50">
      <t>リヨウ</t>
    </rPh>
    <rPh sb="51" eb="53">
      <t>シンセイ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</si>
</sst>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23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b/>
      <sz val="16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1"/>
      <name val="Meiryo UI"/>
      <family val="3"/>
      <charset val="128"/>
    </font>
    <font>
      <sz val="6"/>
      <name val="Yu Gothic"/>
      <family val="2"/>
      <charset val="128"/>
      <scheme val="minor"/>
    </font>
    <font>
      <sz val="11"/>
      <color theme="0" tint="-0.49998474074526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1"/>
      <color theme="1" tint="0.499984740745262"/>
      <name val="Meiryo UI"/>
      <family val="3"/>
      <charset val="128"/>
    </font>
    <font>
      <sz val="11"/>
      <color theme="4"/>
      <name val="Meiryo UI"/>
      <family val="3"/>
      <charset val="128"/>
    </font>
    <font>
      <b/>
      <sz val="11"/>
      <color theme="1"/>
      <name val="Meiryo UI"/>
      <family val="3"/>
      <charset val="128"/>
    </font>
    <font>
      <u/>
      <sz val="11"/>
      <color theme="10"/>
      <name val="Yu Gothic"/>
      <family val="2"/>
      <scheme val="minor"/>
    </font>
    <font>
      <sz val="11"/>
      <color theme="1" tint="0.499984740745262"/>
      <name val="Yu Gothic"/>
      <family val="2"/>
      <scheme val="minor"/>
    </font>
    <font>
      <sz val="11"/>
      <color rgb="FF0070C0"/>
      <name val="Meiryo UI"/>
      <family val="3"/>
      <charset val="128"/>
    </font>
    <font>
      <sz val="11"/>
      <color rgb="FFFF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/>
    <xf numFmtId="0" fontId="1" fillId="0" borderId="0">
      <alignment vertical="center"/>
    </xf>
  </cellStyleXfs>
  <cellXfs count="83">
    <xf numFmtId="0" fontId="0" fillId="0" borderId="0" xfId="0"/>
    <xf numFmtId="49" fontId="7" fillId="2" borderId="0" xfId="0" applyNumberFormat="1" applyFont="1" applyFill="1" applyAlignment="1">
      <alignment vertical="center"/>
    </xf>
    <xf numFmtId="0" fontId="9" fillId="0" borderId="0" xfId="0" applyFont="1"/>
    <xf numFmtId="0" fontId="9" fillId="0" borderId="1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9" fillId="3" borderId="1" xfId="0" applyFont="1" applyFill="1" applyBorder="1" applyAlignment="1">
      <alignment vertical="top"/>
    </xf>
    <xf numFmtId="0" fontId="9" fillId="0" borderId="0" xfId="0" applyFont="1" applyAlignment="1">
      <alignment vertical="top"/>
    </xf>
    <xf numFmtId="0" fontId="0" fillId="0" borderId="0" xfId="0" applyAlignment="1">
      <alignment vertical="center"/>
    </xf>
    <xf numFmtId="0" fontId="12" fillId="0" borderId="0" xfId="0" applyFont="1"/>
    <xf numFmtId="0" fontId="14" fillId="0" borderId="0" xfId="0" applyFont="1"/>
    <xf numFmtId="0" fontId="14" fillId="3" borderId="1" xfId="0" applyFont="1" applyFill="1" applyBorder="1" applyAlignment="1">
      <alignment vertical="top"/>
    </xf>
    <xf numFmtId="176" fontId="9" fillId="4" borderId="1" xfId="0" applyNumberFormat="1" applyFont="1" applyFill="1" applyBorder="1" applyAlignment="1">
      <alignment horizontal="left" vertical="top" wrapText="1"/>
    </xf>
    <xf numFmtId="0" fontId="16" fillId="0" borderId="0" xfId="0" applyFont="1" applyAlignment="1">
      <alignment vertical="center"/>
    </xf>
    <xf numFmtId="0" fontId="9" fillId="0" borderId="0" xfId="2" applyFont="1">
      <alignment vertical="center"/>
    </xf>
    <xf numFmtId="0" fontId="9" fillId="0" borderId="0" xfId="2" applyFont="1" applyAlignment="1">
      <alignment horizontal="right" vertical="center"/>
    </xf>
    <xf numFmtId="0" fontId="14" fillId="0" borderId="0" xfId="2" applyFont="1">
      <alignment vertical="center"/>
    </xf>
    <xf numFmtId="0" fontId="9" fillId="0" borderId="1" xfId="2" applyFont="1" applyBorder="1" applyAlignment="1">
      <alignment vertical="center" wrapText="1"/>
    </xf>
    <xf numFmtId="0" fontId="16" fillId="0" borderId="0" xfId="2" applyFont="1">
      <alignment vertical="center"/>
    </xf>
    <xf numFmtId="0" fontId="14" fillId="0" borderId="1" xfId="2" applyFont="1" applyBorder="1" applyAlignment="1">
      <alignment horizontal="left" vertical="center"/>
    </xf>
    <xf numFmtId="0" fontId="9" fillId="0" borderId="1" xfId="2" applyFont="1" applyBorder="1" applyAlignment="1">
      <alignment horizontal="left" vertical="center"/>
    </xf>
    <xf numFmtId="0" fontId="9" fillId="0" borderId="1" xfId="2" applyFont="1" applyBorder="1">
      <alignment vertical="center"/>
    </xf>
    <xf numFmtId="0" fontId="18" fillId="5" borderId="5" xfId="2" applyFont="1" applyFill="1" applyBorder="1">
      <alignment vertical="center"/>
    </xf>
    <xf numFmtId="0" fontId="18" fillId="5" borderId="4" xfId="2" applyFont="1" applyFill="1" applyBorder="1" applyAlignment="1">
      <alignment horizontal="left" vertical="center"/>
    </xf>
    <xf numFmtId="0" fontId="10" fillId="5" borderId="5" xfId="2" applyFont="1" applyFill="1" applyBorder="1" applyAlignment="1">
      <alignment horizontal="left" vertical="center"/>
    </xf>
    <xf numFmtId="14" fontId="9" fillId="0" borderId="1" xfId="2" applyNumberFormat="1" applyFont="1" applyBorder="1" applyAlignment="1">
      <alignment horizontal="left" vertical="center" wrapText="1"/>
    </xf>
    <xf numFmtId="0" fontId="14" fillId="0" borderId="1" xfId="2" applyFont="1" applyBorder="1">
      <alignment vertical="center"/>
    </xf>
    <xf numFmtId="0" fontId="9" fillId="5" borderId="5" xfId="2" applyFont="1" applyFill="1" applyBorder="1">
      <alignment vertical="center"/>
    </xf>
    <xf numFmtId="0" fontId="18" fillId="7" borderId="4" xfId="2" applyFont="1" applyFill="1" applyBorder="1">
      <alignment vertical="center"/>
    </xf>
    <xf numFmtId="0" fontId="9" fillId="7" borderId="5" xfId="2" applyFont="1" applyFill="1" applyBorder="1">
      <alignment vertical="center"/>
    </xf>
    <xf numFmtId="0" fontId="16" fillId="0" borderId="0" xfId="2" applyFont="1" applyAlignment="1">
      <alignment horizontal="center" vertical="center"/>
    </xf>
    <xf numFmtId="49" fontId="14" fillId="0" borderId="1" xfId="2" applyNumberFormat="1" applyFont="1" applyBorder="1" applyAlignment="1" applyProtection="1">
      <alignment horizontal="left" vertical="center"/>
      <protection locked="0"/>
    </xf>
    <xf numFmtId="14" fontId="9" fillId="0" borderId="1" xfId="2" applyNumberFormat="1" applyFont="1" applyBorder="1" applyAlignment="1" applyProtection="1">
      <alignment horizontal="left" vertical="center"/>
      <protection locked="0"/>
    </xf>
    <xf numFmtId="0" fontId="9" fillId="0" borderId="1" xfId="2" applyFont="1" applyBorder="1" applyAlignment="1" applyProtection="1">
      <alignment horizontal="left" vertical="center"/>
      <protection locked="0"/>
    </xf>
    <xf numFmtId="0" fontId="9" fillId="0" borderId="1" xfId="2" applyFont="1" applyBorder="1" applyAlignment="1" applyProtection="1">
      <alignment horizontal="left" vertical="center" wrapText="1"/>
      <protection locked="0"/>
    </xf>
    <xf numFmtId="14" fontId="9" fillId="0" borderId="1" xfId="2" applyNumberFormat="1" applyFont="1" applyBorder="1" applyAlignment="1" applyProtection="1">
      <alignment horizontal="left" vertical="center" wrapText="1"/>
      <protection locked="0"/>
    </xf>
    <xf numFmtId="0" fontId="16" fillId="0" borderId="0" xfId="2" applyFont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top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/>
    <xf numFmtId="0" fontId="16" fillId="0" borderId="0" xfId="5" applyFont="1" applyAlignment="1">
      <alignment horizontal="left" vertical="center"/>
    </xf>
    <xf numFmtId="0" fontId="19" fillId="0" borderId="1" xfId="6" applyBorder="1" applyAlignment="1" applyProtection="1">
      <alignment vertical="top" wrapText="1"/>
      <protection locked="0"/>
    </xf>
    <xf numFmtId="0" fontId="20" fillId="0" borderId="0" xfId="0" applyFont="1"/>
    <xf numFmtId="0" fontId="16" fillId="0" borderId="0" xfId="2" applyFont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top"/>
    </xf>
    <xf numFmtId="0" fontId="9" fillId="3" borderId="3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13" fillId="0" borderId="0" xfId="0" applyFont="1"/>
    <xf numFmtId="0" fontId="16" fillId="0" borderId="0" xfId="7" applyFont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21" fillId="0" borderId="0" xfId="0" applyFont="1"/>
    <xf numFmtId="0" fontId="9" fillId="3" borderId="6" xfId="0" applyFont="1" applyFill="1" applyBorder="1" applyAlignment="1">
      <alignment horizontal="center" vertical="top"/>
    </xf>
    <xf numFmtId="0" fontId="22" fillId="0" borderId="0" xfId="0" applyFont="1"/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 applyProtection="1">
      <alignment horizontal="left" vertical="center"/>
      <protection locked="0"/>
    </xf>
    <xf numFmtId="0" fontId="16" fillId="0" borderId="0" xfId="2" applyFont="1" applyAlignment="1">
      <alignment horizontal="left" vertical="center" wrapText="1"/>
    </xf>
    <xf numFmtId="0" fontId="9" fillId="3" borderId="2" xfId="0" applyFont="1" applyFill="1" applyBorder="1" applyAlignment="1">
      <alignment horizontal="center" vertical="top" wrapText="1"/>
    </xf>
    <xf numFmtId="0" fontId="9" fillId="2" borderId="0" xfId="2" applyFont="1" applyFill="1">
      <alignment vertical="center"/>
    </xf>
    <xf numFmtId="0" fontId="9" fillId="2" borderId="1" xfId="0" applyFont="1" applyFill="1" applyBorder="1" applyAlignment="1">
      <alignment vertical="center" wrapText="1"/>
    </xf>
    <xf numFmtId="14" fontId="9" fillId="2" borderId="1" xfId="0" applyNumberFormat="1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19" fillId="0" borderId="1" xfId="6" applyBorder="1" applyAlignment="1" applyProtection="1">
      <alignment horizontal="left" vertical="center"/>
      <protection locked="0"/>
    </xf>
    <xf numFmtId="49" fontId="9" fillId="0" borderId="1" xfId="0" applyNumberFormat="1" applyFont="1" applyBorder="1" applyAlignment="1" applyProtection="1">
      <alignment vertical="top" wrapText="1"/>
      <protection locked="0"/>
    </xf>
    <xf numFmtId="0" fontId="15" fillId="0" borderId="0" xfId="2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2" applyFont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2" applyFont="1" applyAlignment="1">
      <alignment horizontal="left" vertical="center" wrapText="1"/>
    </xf>
    <xf numFmtId="0" fontId="9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0" fontId="17" fillId="0" borderId="0" xfId="2" applyFont="1">
      <alignment vertical="center"/>
    </xf>
    <xf numFmtId="0" fontId="17" fillId="0" borderId="0" xfId="2" applyFont="1" applyAlignment="1">
      <alignment horizontal="left" vertical="center"/>
    </xf>
    <xf numFmtId="0" fontId="16" fillId="0" borderId="0" xfId="2" applyFont="1" applyProtection="1">
      <alignment vertical="center"/>
      <protection locked="0"/>
    </xf>
    <xf numFmtId="0" fontId="16" fillId="0" borderId="0" xfId="2" applyFont="1" applyAlignment="1">
      <alignment horizontal="left" vertical="top" wrapText="1"/>
    </xf>
    <xf numFmtId="0" fontId="14" fillId="0" borderId="1" xfId="0" applyFont="1" applyBorder="1" applyAlignment="1">
      <alignment vertical="center" wrapText="1"/>
    </xf>
    <xf numFmtId="0" fontId="16" fillId="0" borderId="0" xfId="2" applyFont="1" applyAlignment="1">
      <alignment horizontal="left" vertical="center"/>
    </xf>
    <xf numFmtId="49" fontId="9" fillId="0" borderId="1" xfId="0" applyNumberFormat="1" applyFont="1" applyBorder="1" applyAlignment="1" applyProtection="1">
      <alignment horizontal="left" vertical="center"/>
      <protection locked="0"/>
    </xf>
    <xf numFmtId="0" fontId="9" fillId="3" borderId="7" xfId="0" applyFont="1" applyFill="1" applyBorder="1" applyAlignment="1">
      <alignment horizontal="left" vertical="top" wrapText="1"/>
    </xf>
    <xf numFmtId="0" fontId="9" fillId="6" borderId="1" xfId="2" applyFont="1" applyFill="1" applyBorder="1" applyAlignment="1">
      <alignment vertical="center" wrapText="1"/>
    </xf>
    <xf numFmtId="0" fontId="9" fillId="0" borderId="0" xfId="2" applyFont="1" applyAlignment="1">
      <alignment horizontal="left" vertical="center" wrapText="1"/>
    </xf>
    <xf numFmtId="0" fontId="15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</cellXfs>
  <cellStyles count="8">
    <cellStyle name="ハイパーリンク" xfId="6" builtinId="8"/>
    <cellStyle name="標準" xfId="0" builtinId="0"/>
    <cellStyle name="標準 2" xfId="1" xr:uid="{93150BA4-EA89-4F16-87B9-05E28A7655A9}"/>
    <cellStyle name="標準 2 2" xfId="2" xr:uid="{0E50FD4E-9E7F-45B6-A966-AF6A3CAA0C5E}"/>
    <cellStyle name="標準 2 2 2" xfId="4" xr:uid="{17AC5F37-4966-4209-86BB-9AEFFB5F49CA}"/>
    <cellStyle name="標準 2 2 3" xfId="5" xr:uid="{2BE9D612-0D5F-4EAE-B7FA-3A655EEC895F}"/>
    <cellStyle name="標準 2 2 4" xfId="7" xr:uid="{7EBC5E9C-6A74-4950-A80D-665F9354ADEB}"/>
    <cellStyle name="標準 2 3" xfId="3" xr:uid="{0BE33D56-34F2-4985-816B-C957C861AC61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fgColor rgb="FFC00000"/>
          <bgColor rgb="FFFFC5C5"/>
        </patternFill>
      </fill>
    </dxf>
    <dxf>
      <font>
        <color rgb="FFFF0000"/>
      </font>
      <fill>
        <patternFill>
          <fgColor rgb="FFC00000"/>
          <bgColor rgb="FFFFC5C5"/>
        </patternFill>
      </fill>
    </dxf>
    <dxf>
      <font>
        <color rgb="FFFF0000"/>
      </font>
      <fill>
        <patternFill>
          <fgColor rgb="FFC00000"/>
          <bgColor rgb="FFFFC5C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fgColor rgb="FFC00000"/>
          <bgColor rgb="FFFFC5C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D$2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24</xdr:row>
          <xdr:rowOff>28575</xdr:rowOff>
        </xdr:from>
        <xdr:to>
          <xdr:col>1</xdr:col>
          <xdr:colOff>419100</xdr:colOff>
          <xdr:row>24</xdr:row>
          <xdr:rowOff>276225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0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56E84-849A-42F2-9B2C-636B4718B11D}">
  <sheetPr>
    <tabColor theme="4" tint="0.39997558519241921"/>
    <pageSetUpPr fitToPage="1"/>
  </sheetPr>
  <dimension ref="A1:W54"/>
  <sheetViews>
    <sheetView tabSelected="1" zoomScale="90" zoomScaleNormal="90" workbookViewId="0"/>
  </sheetViews>
  <sheetFormatPr defaultColWidth="9" defaultRowHeight="15.75"/>
  <cols>
    <col min="1" max="1" width="36.125" style="13" customWidth="1"/>
    <col min="2" max="2" width="90.875" style="13" customWidth="1"/>
    <col min="3" max="3" width="9.75" style="13" customWidth="1"/>
    <col min="4" max="4" width="9.75" style="29" customWidth="1"/>
    <col min="5" max="16384" width="9" style="13"/>
  </cols>
  <sheetData>
    <row r="1" spans="1:23" ht="22.5" customHeight="1">
      <c r="B1" s="14" t="s">
        <v>44</v>
      </c>
      <c r="C1" s="14"/>
    </row>
    <row r="2" spans="1:23" ht="22.5" customHeight="1">
      <c r="A2" s="81" t="s">
        <v>101</v>
      </c>
      <c r="B2" s="81"/>
      <c r="C2" s="63"/>
    </row>
    <row r="3" spans="1:23" ht="22.5" customHeight="1"/>
    <row r="4" spans="1:23" ht="22.5" customHeight="1">
      <c r="A4" s="64" t="s">
        <v>93</v>
      </c>
      <c r="B4" s="65"/>
    </row>
    <row r="5" spans="1:23" ht="22.5" customHeight="1">
      <c r="A5" s="66" t="s">
        <v>94</v>
      </c>
    </row>
    <row r="6" spans="1:23" ht="22.5" customHeight="1"/>
    <row r="7" spans="1:23" ht="45" customHeight="1">
      <c r="A7" s="80" t="s">
        <v>129</v>
      </c>
      <c r="B7" s="80"/>
      <c r="C7" s="67"/>
      <c r="D7" s="29" t="s">
        <v>57</v>
      </c>
    </row>
    <row r="8" spans="1:23" s="57" customFormat="1" ht="22.5" customHeight="1">
      <c r="A8" s="58" t="s">
        <v>95</v>
      </c>
      <c r="B8" s="59"/>
      <c r="C8" s="15"/>
      <c r="D8" s="29" t="b">
        <f>IF(ISERROR(DATEVALUE(TEXT(B8, "yyyy/mm/dd"))), FALSE, TRUE)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s="57" customFormat="1" ht="47.25" customHeight="1">
      <c r="A9" s="58" t="s">
        <v>96</v>
      </c>
      <c r="B9" s="60"/>
      <c r="C9" s="67"/>
      <c r="D9" s="35"/>
      <c r="E9" s="73"/>
      <c r="F9" s="13"/>
      <c r="G9" s="17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22.5" customHeight="1">
      <c r="A10" s="68"/>
      <c r="B10" s="69"/>
      <c r="C10" s="67"/>
      <c r="E10" s="17"/>
      <c r="G10" s="17"/>
    </row>
    <row r="11" spans="1:23" ht="22.5" customHeight="1">
      <c r="A11" s="82" t="s">
        <v>72</v>
      </c>
      <c r="B11" s="82"/>
      <c r="C11" s="67"/>
      <c r="E11" s="17"/>
      <c r="G11" s="17"/>
    </row>
    <row r="12" spans="1:23" ht="22.5" customHeight="1"/>
    <row r="13" spans="1:23" ht="22.5" customHeight="1">
      <c r="A13" s="22" t="s">
        <v>66</v>
      </c>
      <c r="B13" s="26"/>
    </row>
    <row r="14" spans="1:23" ht="22.5" customHeight="1">
      <c r="A14" s="19" t="s">
        <v>60</v>
      </c>
      <c r="B14" s="18" t="s">
        <v>113</v>
      </c>
      <c r="C14" s="69"/>
      <c r="D14" s="29" t="s">
        <v>69</v>
      </c>
    </row>
    <row r="15" spans="1:23" ht="22.5" customHeight="1">
      <c r="A15" s="22" t="s">
        <v>116</v>
      </c>
      <c r="B15" s="23"/>
      <c r="C15" s="70"/>
    </row>
    <row r="16" spans="1:23" ht="22.5" customHeight="1">
      <c r="A16" s="53" t="s">
        <v>97</v>
      </c>
      <c r="B16" s="54"/>
      <c r="C16" s="15"/>
      <c r="D16" s="29" t="b">
        <f>IF(ISBLANK(B16), FALSE, TRUE)</f>
        <v>0</v>
      </c>
      <c r="E16" s="12"/>
      <c r="G16" s="12"/>
    </row>
    <row r="17" spans="1:7" ht="22.5" customHeight="1">
      <c r="A17" s="75" t="s">
        <v>106</v>
      </c>
      <c r="B17" s="54"/>
      <c r="C17" s="15"/>
      <c r="D17" s="29" t="b">
        <f>IF(ISBLANK(B17), FALSE, TRUE)</f>
        <v>0</v>
      </c>
      <c r="E17" s="12"/>
      <c r="G17" s="12"/>
    </row>
    <row r="18" spans="1:7" ht="22.5" customHeight="1">
      <c r="A18" s="53" t="s">
        <v>98</v>
      </c>
      <c r="B18" s="54"/>
      <c r="C18" s="15"/>
      <c r="D18" s="29" t="b">
        <f t="shared" ref="D18:D19" si="0">IF(ISBLANK(B18), FALSE, TRUE)</f>
        <v>0</v>
      </c>
      <c r="E18" s="12"/>
    </row>
    <row r="19" spans="1:7" ht="22.5" customHeight="1">
      <c r="A19" s="53" t="s">
        <v>99</v>
      </c>
      <c r="B19" s="54"/>
      <c r="C19" s="15"/>
      <c r="D19" s="29" t="b">
        <f t="shared" si="0"/>
        <v>0</v>
      </c>
      <c r="E19" s="12"/>
    </row>
    <row r="20" spans="1:7" ht="22.5" customHeight="1">
      <c r="A20" s="53" t="s">
        <v>112</v>
      </c>
      <c r="B20" s="77"/>
      <c r="C20" s="71"/>
      <c r="D20" s="29" t="b" cm="1">
        <f t="array" aca="1" ref="D20" ca="1">AND(B20&lt;&gt;"", SUMPRODUCT(--ISNUMBER(FIND(MID(B20,ROW(INDIRECT("1:"&amp;LEN(B20))),1),"0123456789-"))) = LEN(B20), LENB(B20)&lt;=13, LEN(B20)=LENB(B20))</f>
        <v>0</v>
      </c>
      <c r="E20" s="12"/>
    </row>
    <row r="21" spans="1:7" ht="22.5" customHeight="1">
      <c r="A21" s="53" t="s">
        <v>100</v>
      </c>
      <c r="B21" s="61"/>
      <c r="C21" s="71"/>
      <c r="D21" s="29" t="b">
        <f>IF(AND(ISNUMBER(SEARCH("@", B21)), ISNUMBER(SEARCH(".", B21))), TRUE, FALSE)</f>
        <v>0</v>
      </c>
      <c r="E21" s="38" t="s">
        <v>76</v>
      </c>
    </row>
    <row r="22" spans="1:7" ht="22.5" customHeight="1">
      <c r="A22" s="22" t="s">
        <v>89</v>
      </c>
      <c r="B22" s="26"/>
      <c r="C22" s="71"/>
      <c r="E22" s="12"/>
    </row>
    <row r="23" spans="1:7" ht="22.5" customHeight="1">
      <c r="A23" s="18" t="s">
        <v>86</v>
      </c>
      <c r="B23" s="30"/>
      <c r="C23" s="71"/>
      <c r="D23" s="29" t="b">
        <f t="shared" ref="D23:D24" si="1">IF(ISBLANK(B23), FALSE, TRUE)</f>
        <v>0</v>
      </c>
      <c r="E23" s="12"/>
    </row>
    <row r="24" spans="1:7" ht="22.5" customHeight="1">
      <c r="A24" s="18" t="s">
        <v>87</v>
      </c>
      <c r="B24" s="30"/>
      <c r="C24" s="71"/>
      <c r="D24" s="29" t="b">
        <f t="shared" si="1"/>
        <v>0</v>
      </c>
      <c r="E24" s="12"/>
    </row>
    <row r="25" spans="1:7" ht="22.5" customHeight="1">
      <c r="A25" s="18" t="s">
        <v>88</v>
      </c>
      <c r="B25" s="30" t="s">
        <v>85</v>
      </c>
      <c r="C25" s="71"/>
      <c r="D25" s="35" t="b">
        <v>0</v>
      </c>
      <c r="E25" s="12" t="s">
        <v>83</v>
      </c>
    </row>
    <row r="26" spans="1:7" ht="22.5" customHeight="1">
      <c r="A26" s="18" t="s">
        <v>106</v>
      </c>
      <c r="B26" s="18" t="str">
        <f>IF(B17="", "", B17)</f>
        <v/>
      </c>
      <c r="C26" s="71"/>
      <c r="D26" s="35" t="s">
        <v>74</v>
      </c>
      <c r="E26" s="12"/>
    </row>
    <row r="27" spans="1:7" ht="22.5" customHeight="1">
      <c r="A27" s="75" t="s">
        <v>107</v>
      </c>
      <c r="B27" s="54"/>
      <c r="C27" s="15"/>
      <c r="D27" s="29" t="b">
        <f>IF(ISBLANK(B27), FALSE, TRUE)</f>
        <v>0</v>
      </c>
      <c r="E27" s="12"/>
      <c r="G27" s="12"/>
    </row>
    <row r="28" spans="1:7" ht="22.5" customHeight="1">
      <c r="A28" s="75" t="s">
        <v>108</v>
      </c>
      <c r="B28" s="54"/>
      <c r="C28" s="15"/>
      <c r="D28" s="29" t="b">
        <f t="shared" ref="D28:D30" si="2">IF(ISBLANK(B28), FALSE, TRUE)</f>
        <v>0</v>
      </c>
      <c r="E28" s="12"/>
      <c r="G28" s="12"/>
    </row>
    <row r="29" spans="1:7" ht="22.5" customHeight="1">
      <c r="A29" s="75" t="s">
        <v>109</v>
      </c>
      <c r="B29" s="54"/>
      <c r="C29" s="15"/>
      <c r="D29" s="29" t="b">
        <f t="shared" si="2"/>
        <v>0</v>
      </c>
      <c r="E29" s="12"/>
    </row>
    <row r="30" spans="1:7" ht="22.5" customHeight="1">
      <c r="A30" s="75" t="s">
        <v>110</v>
      </c>
      <c r="B30" s="77"/>
      <c r="C30" s="71"/>
      <c r="D30" s="29" t="b">
        <f t="shared" si="2"/>
        <v>0</v>
      </c>
      <c r="E30" s="12"/>
    </row>
    <row r="31" spans="1:7" ht="22.5" customHeight="1">
      <c r="A31" s="75" t="s">
        <v>111</v>
      </c>
      <c r="B31" s="54"/>
      <c r="C31" s="71"/>
      <c r="E31" s="12"/>
    </row>
    <row r="32" spans="1:7" ht="22.5" customHeight="1">
      <c r="A32" s="22" t="s">
        <v>68</v>
      </c>
      <c r="B32" s="21"/>
    </row>
    <row r="33" spans="1:8" ht="22.5" customHeight="1">
      <c r="A33" s="19" t="s">
        <v>58</v>
      </c>
      <c r="B33" s="31"/>
      <c r="D33" s="29" t="b">
        <f>IF(ISERROR(DATEVALUE(TEXT(B33, "yyyy/mm/dd"))), FALSE, TRUE)</f>
        <v>0</v>
      </c>
    </row>
    <row r="34" spans="1:8" ht="22.5" customHeight="1">
      <c r="A34" s="19" t="s">
        <v>61</v>
      </c>
      <c r="B34" s="32" t="s">
        <v>114</v>
      </c>
      <c r="D34" s="29" t="b">
        <f>IF(ISNUMBER(FIND("選択", B34)), FALSE, TRUE)</f>
        <v>0</v>
      </c>
      <c r="E34" s="17" t="s">
        <v>55</v>
      </c>
    </row>
    <row r="35" spans="1:8" ht="22.5" customHeight="1">
      <c r="A35" s="19" t="s">
        <v>59</v>
      </c>
      <c r="B35" s="31"/>
      <c r="D35" s="29" t="b">
        <f>IF(AND(OR(ISNUMBER(FIND("自動設定", B34)), AND(ISNUMBER(FIND("指定", B34)), NOT(ISERROR(DATEVALUE(TEXT(B35, "yyyy/mm/dd")))))), (B33 + 365) &gt; B35), TRUE, FALSE)</f>
        <v>0</v>
      </c>
    </row>
    <row r="36" spans="1:8" ht="22.5" customHeight="1">
      <c r="A36" s="22" t="s">
        <v>67</v>
      </c>
      <c r="B36" s="23"/>
      <c r="C36" s="72"/>
    </row>
    <row r="37" spans="1:8" ht="22.5" customHeight="1">
      <c r="A37" s="19" t="s">
        <v>65</v>
      </c>
      <c r="B37" s="19" t="s">
        <v>45</v>
      </c>
      <c r="C37" s="68"/>
      <c r="D37" s="29" t="s">
        <v>69</v>
      </c>
      <c r="E37" s="17" t="s">
        <v>70</v>
      </c>
      <c r="H37" s="17"/>
    </row>
    <row r="38" spans="1:8" ht="22.5" customHeight="1">
      <c r="A38" s="19"/>
      <c r="B38" s="19" t="s">
        <v>46</v>
      </c>
      <c r="C38" s="68"/>
      <c r="D38" s="29" t="s">
        <v>69</v>
      </c>
      <c r="E38" s="17" t="s">
        <v>70</v>
      </c>
      <c r="H38" s="17"/>
    </row>
    <row r="39" spans="1:8" ht="22.5" customHeight="1">
      <c r="A39" s="19"/>
      <c r="B39" s="18" t="str">
        <f>IF('テナント関連情報1（新規共同）'!C32="有り", "(3) プロジェクト関連情報", "")</f>
        <v/>
      </c>
      <c r="C39" s="69"/>
      <c r="D39" s="29" t="s">
        <v>47</v>
      </c>
      <c r="E39" s="17" t="s">
        <v>71</v>
      </c>
      <c r="H39" s="17"/>
    </row>
    <row r="40" spans="1:8" ht="22.5" customHeight="1">
      <c r="A40" s="27" t="s">
        <v>57</v>
      </c>
      <c r="B40" s="28"/>
      <c r="C40" s="15"/>
    </row>
    <row r="41" spans="1:8" ht="22.5" customHeight="1">
      <c r="A41" s="20" t="s">
        <v>64</v>
      </c>
      <c r="B41" s="25" t="str">
        <f ca="1">IF(COUNTIF(D:D, "FALSE") &gt; 0, "入力方法に誤りがあります。確認してください", "申請可")</f>
        <v>入力方法に誤りがあります。確認してください</v>
      </c>
      <c r="C41" s="15"/>
    </row>
    <row r="42" spans="1:8" ht="22.5" customHeight="1">
      <c r="B42" s="15"/>
      <c r="C42" s="15"/>
    </row>
    <row r="43" spans="1:8" ht="22.5" customHeight="1">
      <c r="A43" s="79" t="s">
        <v>56</v>
      </c>
      <c r="B43" s="79"/>
      <c r="C43" s="65"/>
    </row>
    <row r="44" spans="1:8" ht="22.5" customHeight="1">
      <c r="A44" s="16" t="s">
        <v>48</v>
      </c>
      <c r="B44" s="33"/>
      <c r="C44" s="65"/>
    </row>
    <row r="45" spans="1:8" ht="22.5" customHeight="1">
      <c r="A45" s="16" t="s">
        <v>49</v>
      </c>
      <c r="B45" s="34"/>
      <c r="C45" s="65"/>
    </row>
    <row r="46" spans="1:8" ht="22.5" customHeight="1">
      <c r="A46" s="16" t="s">
        <v>50</v>
      </c>
      <c r="B46" s="34"/>
      <c r="C46" s="65"/>
    </row>
    <row r="47" spans="1:8" ht="22.5" customHeight="1">
      <c r="A47" s="16" t="s">
        <v>62</v>
      </c>
      <c r="B47" s="24" t="str">
        <f>IF(ISBLANK(B46), "未設定", IF(B46 &gt;= B33, B46, B33))</f>
        <v>未設定</v>
      </c>
      <c r="C47" s="65"/>
    </row>
    <row r="48" spans="1:8" ht="22.5" customHeight="1">
      <c r="A48" s="16" t="s">
        <v>63</v>
      </c>
      <c r="B48" s="24" t="str">
        <f>IF(ISBLANK(B46), "未設定",
    IF(ISNUMBER(FIND("自動設定", B34)), DATE(YEAR(B47) + 1, MONTH(B47), DAY(B47)-1),
    IF(ISNUMBER(FIND("指定", B34)), B35, "未設定"))
)</f>
        <v>未設定</v>
      </c>
      <c r="C48" s="67"/>
    </row>
    <row r="49" spans="1:2" ht="22.5" customHeight="1">
      <c r="A49" s="16" t="s">
        <v>51</v>
      </c>
      <c r="B49" s="33"/>
    </row>
    <row r="50" spans="1:2" ht="22.5" customHeight="1">
      <c r="B50" s="14" t="s">
        <v>115</v>
      </c>
    </row>
    <row r="51" spans="1:2" ht="22.5" customHeight="1"/>
    <row r="52" spans="1:2" ht="22.5" customHeight="1"/>
    <row r="53" spans="1:2" ht="45" customHeight="1"/>
    <row r="54" spans="1:2" ht="22.5" customHeight="1"/>
  </sheetData>
  <sheetProtection sheet="1" objects="1" scenarios="1"/>
  <mergeCells count="4">
    <mergeCell ref="A43:B43"/>
    <mergeCell ref="A7:B7"/>
    <mergeCell ref="A2:B2"/>
    <mergeCell ref="A11:B11"/>
  </mergeCells>
  <phoneticPr fontId="11"/>
  <conditionalFormatting sqref="A35:B35">
    <cfRule type="expression" dxfId="14" priority="7">
      <formula>$B$34="承認された利用開始日から1年後（自動設定）"</formula>
    </cfRule>
  </conditionalFormatting>
  <conditionalFormatting sqref="B41">
    <cfRule type="expression" dxfId="13" priority="2">
      <formula>$B$41="入力方法に誤りがあります。確認してください"</formula>
    </cfRule>
  </conditionalFormatting>
  <conditionalFormatting sqref="D1:D1048576">
    <cfRule type="containsText" dxfId="12" priority="3" operator="containsText" text="FA">
      <formula>NOT(ISERROR(SEARCH("FA",D1)))</formula>
    </cfRule>
  </conditionalFormatting>
  <conditionalFormatting sqref="E21">
    <cfRule type="beginsWith" dxfId="11" priority="1" operator="beginsWith" text="FA">
      <formula>LEFT(E21,LEN("FA"))="FA"</formula>
    </cfRule>
  </conditionalFormatting>
  <dataValidations count="1">
    <dataValidation type="list" allowBlank="1" showInputMessage="1" showErrorMessage="1" sqref="B34" xr:uid="{365D324E-D15F-4C88-8F1C-7B4099C075F4}">
      <formula1>"（リストから選択してください）, 承認された利用開始日から1年後（自動設定）, 希望する利用開始日から1年を超えない範囲で指定"</formula1>
    </dataValidation>
  </dataValidations>
  <pageMargins left="0.7" right="0.7" top="0.75" bottom="0.75" header="0.3" footer="0.3"/>
  <pageSetup paperSize="9" scale="63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8" r:id="rId4" name="Check Box 4">
              <controlPr defaultSize="0" autoFill="0" autoLine="0" autoPict="0">
                <anchor moveWithCells="1">
                  <from>
                    <xdr:col>1</xdr:col>
                    <xdr:colOff>114300</xdr:colOff>
                    <xdr:row>24</xdr:row>
                    <xdr:rowOff>28575</xdr:rowOff>
                  </from>
                  <to>
                    <xdr:col>1</xdr:col>
                    <xdr:colOff>419100</xdr:colOff>
                    <xdr:row>24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91B21-91E2-4CD6-9EF5-865D4FF11258}">
  <sheetPr>
    <pageSetUpPr fitToPage="1"/>
  </sheetPr>
  <dimension ref="A1:J39"/>
  <sheetViews>
    <sheetView showGridLines="0" zoomScaleNormal="100" workbookViewId="0"/>
  </sheetViews>
  <sheetFormatPr defaultColWidth="2.375" defaultRowHeight="15.75"/>
  <cols>
    <col min="1" max="1" width="4.125" style="2" customWidth="1"/>
    <col min="2" max="2" width="27.625" style="6" customWidth="1"/>
    <col min="3" max="3" width="60.125" style="4" customWidth="1"/>
    <col min="4" max="8" width="2.375" style="2"/>
    <col min="9" max="9" width="7.5" style="38" bestFit="1" customWidth="1"/>
    <col min="10" max="16384" width="2.375" style="2"/>
  </cols>
  <sheetData>
    <row r="1" spans="1:9" ht="21">
      <c r="A1" s="1" t="s">
        <v>10</v>
      </c>
    </row>
    <row r="3" spans="1:9">
      <c r="A3" s="2" t="s">
        <v>2</v>
      </c>
    </row>
    <row r="4" spans="1:9">
      <c r="B4" s="6" t="str">
        <f>利用申請書!B14</f>
        <v>新規利用申請(共同)</v>
      </c>
    </row>
    <row r="6" spans="1:9">
      <c r="A6" s="9" t="s">
        <v>102</v>
      </c>
      <c r="I6" s="38" t="s">
        <v>75</v>
      </c>
    </row>
    <row r="7" spans="1:9">
      <c r="B7" s="5" t="s">
        <v>117</v>
      </c>
      <c r="C7" s="3" t="str">
        <f>IF(ISBLANK(利用申請書!B17), "自動入力（利用申請書のシートを記入してください）", 利用申請書!B17)</f>
        <v>自動入力（利用申請書のシートを記入してください）</v>
      </c>
      <c r="E7" s="76" t="s">
        <v>74</v>
      </c>
      <c r="I7" s="38" t="b">
        <f>ISERROR(FIND("自動入力", C7))</f>
        <v>0</v>
      </c>
    </row>
    <row r="8" spans="1:9">
      <c r="B8" s="5" t="s">
        <v>118</v>
      </c>
      <c r="C8" s="3" t="str">
        <f>IF(ISBLANK(利用申請書!B18), "自動入力（利用申請書のシートを記入してください）", 利用申請書!B18)</f>
        <v>自動入力（利用申請書のシートを記入してください）</v>
      </c>
      <c r="E8" s="76" t="s">
        <v>74</v>
      </c>
      <c r="I8" s="38" t="b">
        <f t="shared" ref="I8:I17" si="0">ISERROR(FIND("自動入力", C8))</f>
        <v>0</v>
      </c>
    </row>
    <row r="9" spans="1:9">
      <c r="B9" s="5" t="s">
        <v>119</v>
      </c>
      <c r="C9" s="3" t="str">
        <f>IF(ISBLANK(利用申請書!B27), "自動入力（利用申請書のシートを記入してください）", 利用申請書!B27)</f>
        <v>自動入力（利用申請書のシートを記入してください）</v>
      </c>
      <c r="E9" s="76" t="s">
        <v>74</v>
      </c>
      <c r="I9" s="38" t="b">
        <f t="shared" si="0"/>
        <v>0</v>
      </c>
    </row>
    <row r="10" spans="1:9">
      <c r="B10" s="5" t="s">
        <v>120</v>
      </c>
      <c r="C10" s="3" t="str">
        <f>IF(ISBLANK(利用申請書!B28), "自動入力（利用申請書のシートを記入してください）", 利用申請書!B28)</f>
        <v>自動入力（利用申請書のシートを記入してください）</v>
      </c>
      <c r="E10" s="76" t="s">
        <v>74</v>
      </c>
      <c r="I10" s="38" t="b">
        <f t="shared" si="0"/>
        <v>0</v>
      </c>
    </row>
    <row r="11" spans="1:9">
      <c r="B11" s="5" t="s">
        <v>121</v>
      </c>
      <c r="C11" s="3" t="str">
        <f>IF(ISBLANK(利用申請書!B29), "自動入力（利用申請書のシートを記入してください）", 利用申請書!B29)</f>
        <v>自動入力（利用申請書のシートを記入してください）</v>
      </c>
      <c r="E11" s="76" t="s">
        <v>74</v>
      </c>
      <c r="I11" s="38" t="b">
        <f t="shared" si="0"/>
        <v>0</v>
      </c>
    </row>
    <row r="12" spans="1:9">
      <c r="B12" s="5" t="s">
        <v>122</v>
      </c>
      <c r="C12" s="3" t="str">
        <f>IF(ISBLANK(利用申請書!B30), "自動入力（利用申請書のシートを記入してください）", 利用申請書!B30)</f>
        <v>自動入力（利用申請書のシートを記入してください）</v>
      </c>
      <c r="E12" s="76" t="s">
        <v>74</v>
      </c>
      <c r="I12" s="38" t="b">
        <f t="shared" si="0"/>
        <v>0</v>
      </c>
    </row>
    <row r="13" spans="1:9">
      <c r="B13" s="5" t="s">
        <v>104</v>
      </c>
      <c r="C13" s="3" t="str">
        <f>IF(ISBLANK(利用申請書!B31), "自動入力（該当する場合のみ）", 利用申請書!B31)</f>
        <v>自動入力（該当する場合のみ）</v>
      </c>
      <c r="E13" s="76" t="s">
        <v>74</v>
      </c>
    </row>
    <row r="14" spans="1:9">
      <c r="B14" s="10" t="s">
        <v>123</v>
      </c>
      <c r="C14" s="3" t="str">
        <f>IF(ISBLANK(利用申請書!B16), "自動入力（利用申請書のシートを記入してください）", 利用申請書!B16)</f>
        <v>自動入力（利用申請書のシートを記入してください）</v>
      </c>
      <c r="E14" s="76" t="s">
        <v>74</v>
      </c>
      <c r="I14" s="38" t="b">
        <f t="shared" si="0"/>
        <v>0</v>
      </c>
    </row>
    <row r="15" spans="1:9">
      <c r="B15" s="10" t="s">
        <v>124</v>
      </c>
      <c r="C15" s="3" t="str">
        <f>IF(ISBLANK(利用申請書!B19), "自動入力（利用申請書のシートを記入してください）", 利用申請書!B19)</f>
        <v>自動入力（利用申請書のシートを記入してください）</v>
      </c>
      <c r="D15" s="8"/>
      <c r="E15" s="76" t="s">
        <v>74</v>
      </c>
      <c r="I15" s="38" t="b">
        <f t="shared" si="0"/>
        <v>0</v>
      </c>
    </row>
    <row r="16" spans="1:9">
      <c r="B16" s="5" t="s">
        <v>125</v>
      </c>
      <c r="C16" s="3" t="str">
        <f>IF(ISBLANK(利用申請書!B20), "自動入力（利用申請書のシートを記入してください）", 利用申請書!B20)</f>
        <v>自動入力（利用申請書のシートを記入してください）</v>
      </c>
      <c r="D16" s="8"/>
      <c r="E16" s="76" t="s">
        <v>74</v>
      </c>
      <c r="I16" s="38" t="b">
        <f t="shared" si="0"/>
        <v>0</v>
      </c>
    </row>
    <row r="17" spans="1:10">
      <c r="B17" s="5" t="s">
        <v>3</v>
      </c>
      <c r="C17" s="3" t="str">
        <f>IF(ISBLANK(利用申請書!B21), "自動入力（利用申請書のシートを記入してください）", 利用申請書!B21)</f>
        <v>自動入力（利用申請書のシートを記入してください）</v>
      </c>
      <c r="E17" s="76" t="s">
        <v>74</v>
      </c>
      <c r="I17" s="38" t="b">
        <f t="shared" si="0"/>
        <v>0</v>
      </c>
    </row>
    <row r="19" spans="1:10">
      <c r="A19" s="2" t="s">
        <v>4</v>
      </c>
    </row>
    <row r="20" spans="1:10">
      <c r="B20" s="5" t="s">
        <v>29</v>
      </c>
      <c r="C20" s="36"/>
      <c r="I20" s="38" t="b">
        <f>AND(LEFT(C20, 3) = "共同_", LENB(C20) &lt; 256, NOT(ISBLANK(C20)))</f>
        <v>0</v>
      </c>
      <c r="J20" s="50" t="s">
        <v>82</v>
      </c>
    </row>
    <row r="21" spans="1:10">
      <c r="B21" s="10" t="s">
        <v>52</v>
      </c>
      <c r="C21" s="11" t="str">
        <f>IF(利用申請書!B47="未設定", "(事務局で記入するため、記入不要)", 利用申請書!B47)</f>
        <v>(事務局で記入するため、記入不要)</v>
      </c>
      <c r="E21" s="39" t="s">
        <v>74</v>
      </c>
      <c r="I21" s="38" t="b">
        <f t="shared" ref="I21:I22" si="1">NOT(ISBLANK(C21))</f>
        <v>1</v>
      </c>
    </row>
    <row r="22" spans="1:10">
      <c r="B22" s="10" t="s">
        <v>53</v>
      </c>
      <c r="C22" s="11" t="str">
        <f>IF(利用申請書!B48="未設定", "(事務局で記入するため、記入不要)", 利用申請書!B48)</f>
        <v>(事務局で記入するため、記入不要)</v>
      </c>
      <c r="E22" s="39" t="s">
        <v>74</v>
      </c>
      <c r="I22" s="38" t="b">
        <f t="shared" si="1"/>
        <v>1</v>
      </c>
    </row>
    <row r="23" spans="1:10">
      <c r="B23" s="5" t="s">
        <v>84</v>
      </c>
      <c r="C23" s="36"/>
      <c r="I23" s="38" t="b">
        <f>AND(LENB(C23)&lt;2048,NOT(ISBLANK(C23)))</f>
        <v>0</v>
      </c>
    </row>
    <row r="25" spans="1:10">
      <c r="A25" s="2" t="s">
        <v>126</v>
      </c>
    </row>
    <row r="26" spans="1:10">
      <c r="B26" s="5" t="s">
        <v>127</v>
      </c>
      <c r="C26" s="3" t="str">
        <f>IF(ISBLANK(利用申請書!B16), "自動入力（利用申請書のシートを記入してください）", 利用申請書!B16)</f>
        <v>自動入力（利用申請書のシートを記入してください）</v>
      </c>
      <c r="E26" s="39" t="s">
        <v>74</v>
      </c>
      <c r="I26" s="38" t="b">
        <f t="shared" ref="I26:I27" si="2">ISERROR(FIND("自動入力", C26))</f>
        <v>0</v>
      </c>
    </row>
    <row r="27" spans="1:10">
      <c r="B27" s="5" t="s">
        <v>3</v>
      </c>
      <c r="C27" s="3" t="str">
        <f>IF(ISBLANK(利用申請書!B21), "自動入力（利用申請書のシートを記入してください）", 利用申請書!B21)</f>
        <v>自動入力（利用申請書のシートを記入してください）</v>
      </c>
      <c r="E27" s="39" t="s">
        <v>74</v>
      </c>
      <c r="I27" s="38" t="b">
        <f t="shared" si="2"/>
        <v>0</v>
      </c>
      <c r="J27" s="38"/>
    </row>
    <row r="28" spans="1:10" ht="18.75">
      <c r="B28" s="5" t="s">
        <v>5</v>
      </c>
      <c r="C28" s="62"/>
      <c r="I28" s="41"/>
    </row>
    <row r="30" spans="1:10">
      <c r="A30" s="2" t="s">
        <v>32</v>
      </c>
    </row>
    <row r="31" spans="1:10">
      <c r="B31" s="6" t="s">
        <v>73</v>
      </c>
    </row>
    <row r="32" spans="1:10">
      <c r="B32" s="5" t="s">
        <v>33</v>
      </c>
      <c r="C32" s="36"/>
      <c r="E32" s="39" t="s">
        <v>55</v>
      </c>
      <c r="I32" s="38" t="b">
        <f>NOT(ISBLANK(C32))</f>
        <v>0</v>
      </c>
    </row>
    <row r="37" spans="2:2">
      <c r="B37" s="2"/>
    </row>
    <row r="38" spans="2:2">
      <c r="B38" s="2"/>
    </row>
    <row r="39" spans="2:2">
      <c r="B39" s="2"/>
    </row>
  </sheetData>
  <sheetProtection sheet="1" objects="1" scenarios="1"/>
  <phoneticPr fontId="6"/>
  <conditionalFormatting sqref="E7:E17">
    <cfRule type="containsText" dxfId="10" priority="2" operator="containsText" text="FA">
      <formula>NOT(ISERROR(SEARCH("FA",E7)))</formula>
    </cfRule>
  </conditionalFormatting>
  <conditionalFormatting sqref="E21:E22">
    <cfRule type="containsText" dxfId="9" priority="8" operator="containsText" text="FA">
      <formula>NOT(ISERROR(SEARCH("FA",E21)))</formula>
    </cfRule>
  </conditionalFormatting>
  <conditionalFormatting sqref="E26:E27">
    <cfRule type="containsText" dxfId="8" priority="1" operator="containsText" text="FA">
      <formula>NOT(ISERROR(SEARCH("FA",E26)))</formula>
    </cfRule>
  </conditionalFormatting>
  <conditionalFormatting sqref="E32">
    <cfRule type="containsText" dxfId="7" priority="4" operator="containsText" text="FA">
      <formula>NOT(ISERROR(SEARCH("FA",E32)))</formula>
    </cfRule>
  </conditionalFormatting>
  <conditionalFormatting sqref="I1:I1048576">
    <cfRule type="beginsWith" dxfId="6" priority="3" operator="beginsWith" text="FA">
      <formula>LEFT(I1,LEN("FA"))="FA"</formula>
    </cfRule>
  </conditionalFormatting>
  <conditionalFormatting sqref="J20">
    <cfRule type="beginsWith" dxfId="5" priority="5" operator="beginsWith" text="FA">
      <formula>LEFT(J20,LEN("FA"))="FA"</formula>
    </cfRule>
  </conditionalFormatting>
  <conditionalFormatting sqref="J27">
    <cfRule type="beginsWith" dxfId="4" priority="6" operator="beginsWith" text="FA">
      <formula>LEFT(J27,LEN("FA"))="FA"</formula>
    </cfRule>
  </conditionalFormatting>
  <pageMargins left="0.51181102362204722" right="0.51181102362204722" top="0.55118110236220474" bottom="0.55118110236220474" header="0.31496062992125984" footer="0.31496062992125984"/>
  <pageSetup paperSize="9" scale="57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EA0B8D-03F4-41CE-BA06-49ECAB43EDE3}">
          <x14:formula1>
            <xm:f>リスト!$A$2:$A$3</xm:f>
          </x14:formula1>
          <xm:sqref>C32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D0F6C-3387-4F3F-9CFF-D4051B74F9C2}">
  <sheetPr>
    <pageSetUpPr fitToPage="1"/>
  </sheetPr>
  <dimension ref="A1:K57"/>
  <sheetViews>
    <sheetView showGridLines="0" zoomScaleNormal="100" workbookViewId="0"/>
  </sheetViews>
  <sheetFormatPr defaultColWidth="9" defaultRowHeight="15.75"/>
  <cols>
    <col min="1" max="1" width="4.125" style="2" customWidth="1"/>
    <col min="2" max="2" width="4.25" style="2" bestFit="1" customWidth="1"/>
    <col min="3" max="3" width="17.625" style="2" customWidth="1"/>
    <col min="4" max="4" width="30.625" style="2" customWidth="1"/>
    <col min="5" max="5" width="21.5" style="2" customWidth="1"/>
    <col min="6" max="6" width="28.875" style="2" customWidth="1"/>
    <col min="7" max="7" width="3.125" style="2" customWidth="1"/>
    <col min="8" max="8" width="25" style="2" customWidth="1"/>
    <col min="9" max="9" width="3.125" style="2" customWidth="1"/>
    <col min="10" max="16384" width="9" style="2"/>
  </cols>
  <sheetData>
    <row r="1" spans="1:11" ht="21">
      <c r="A1" s="1" t="s">
        <v>11</v>
      </c>
      <c r="B1" s="1"/>
    </row>
    <row r="3" spans="1:11">
      <c r="A3" s="2" t="s">
        <v>128</v>
      </c>
    </row>
    <row r="4" spans="1:11">
      <c r="C4" s="52" t="s">
        <v>92</v>
      </c>
    </row>
    <row r="5" spans="1:11" ht="31.5">
      <c r="B5" s="43" t="s">
        <v>26</v>
      </c>
      <c r="C5" s="43" t="s">
        <v>27</v>
      </c>
      <c r="D5" s="51" t="s">
        <v>28</v>
      </c>
      <c r="E5" s="43" t="s">
        <v>90</v>
      </c>
      <c r="F5" s="56" t="s">
        <v>103</v>
      </c>
      <c r="J5" s="2" t="s">
        <v>78</v>
      </c>
    </row>
    <row r="6" spans="1:11" ht="31.5">
      <c r="B6" s="44"/>
      <c r="C6" s="44"/>
      <c r="D6" s="78" t="s">
        <v>76</v>
      </c>
      <c r="E6" s="44" t="s">
        <v>91</v>
      </c>
      <c r="F6" s="44" t="s">
        <v>91</v>
      </c>
      <c r="J6" s="42" t="b" cm="1">
        <f t="array" ref="J6">IF(SUMPRODUCT((COUNTIF($D$7:$D$56, $D$7:$D$56)&gt;1)*1)&gt;0, FALSE, TRUE)</f>
        <v>1</v>
      </c>
      <c r="K6" s="12" t="s">
        <v>79</v>
      </c>
    </row>
    <row r="7" spans="1:11" ht="51.75" customHeight="1">
      <c r="B7" s="45">
        <v>1</v>
      </c>
      <c r="C7" s="3" t="str">
        <f>IF('テナント関連情報1（新規共同）'!C26="", "自動入力（テナント関連情報1のシートを記入してください）", 'テナント関連情報1（新規共同）'!C26)</f>
        <v>自動入力（利用申請書のシートを記入してください）</v>
      </c>
      <c r="D7" s="3" t="str">
        <f>IF('テナント関連情報1（新規共同）'!C27="", "自動入力（テナント関連情報1のシートを記入してください）", 'テナント関連情報1（新規共同）'!C27)</f>
        <v>自動入力（利用申請書のシートを記入してください）</v>
      </c>
      <c r="E7" s="36"/>
      <c r="F7" s="36"/>
      <c r="H7" s="74" t="s">
        <v>77</v>
      </c>
      <c r="J7" s="42" t="b">
        <f>OR(
  ISNUMBER(SEARCH("自動", C7)),
  ISNUMBER(SEARCH("自動", D7)),
  AND(
    OR(C7&lt;&gt;"", D7&lt;&gt;""),
    NOT(ISNUMBER(SEARCH("自動", C7))),
    NOT(ISNUMBER(SEARCH("自動", D7))),
    ISNUMBER(FIND("@", D7)),
    ISNUMBER(FIND(".", D7)),
    E7&lt;&gt;"",
    F7&lt;&gt;""
  )
)</f>
        <v>1</v>
      </c>
    </row>
    <row r="8" spans="1:11" ht="31.5" customHeight="1">
      <c r="B8" s="45">
        <v>2</v>
      </c>
      <c r="C8" s="36"/>
      <c r="D8" s="40"/>
      <c r="E8" s="36"/>
      <c r="F8" s="36"/>
      <c r="H8" s="55"/>
      <c r="J8" s="42" t="b">
        <f>IF(
  OR(
    AND(C8="", D8="", E8="", F8=""),
    AND(C8&lt;&gt;"", D8&lt;&gt;"", E8&lt;&gt;"", F8&lt;&gt;"")
  ),
  IF(
    D8="",
    TRUE,
    AND(ISNUMBER(FIND("@", D8)), ISNUMBER(FIND(".", D8)))
  ),
  FALSE
)</f>
        <v>1</v>
      </c>
    </row>
    <row r="9" spans="1:11" ht="31.5" customHeight="1">
      <c r="B9" s="45">
        <v>3</v>
      </c>
      <c r="C9" s="36"/>
      <c r="D9" s="40"/>
      <c r="E9" s="36"/>
      <c r="F9" s="36"/>
      <c r="H9" s="55"/>
      <c r="J9" s="42" t="b">
        <f t="shared" ref="J9:J56" si="0">IF(
  OR(
    AND(C9="", D9="", E9="", F9=""),
    AND(C9&lt;&gt;"", D9&lt;&gt;"", E9&lt;&gt;"", F9&lt;&gt;"")
  ),
  IF(
    D9="",
    TRUE,
    AND(ISNUMBER(FIND("@", D9)), ISNUMBER(FIND(".", D9)))
  ),
  FALSE
)</f>
        <v>1</v>
      </c>
    </row>
    <row r="10" spans="1:11" ht="31.5" customHeight="1">
      <c r="B10" s="45">
        <v>4</v>
      </c>
      <c r="C10" s="36"/>
      <c r="D10" s="40"/>
      <c r="E10" s="36"/>
      <c r="F10" s="36"/>
      <c r="H10" s="55"/>
      <c r="J10" s="42" t="b">
        <f t="shared" si="0"/>
        <v>1</v>
      </c>
    </row>
    <row r="11" spans="1:11" ht="31.5" customHeight="1">
      <c r="B11" s="45">
        <v>5</v>
      </c>
      <c r="C11" s="36"/>
      <c r="D11" s="40"/>
      <c r="E11" s="36"/>
      <c r="F11" s="36"/>
      <c r="H11" s="55"/>
      <c r="J11" s="42" t="b">
        <f t="shared" si="0"/>
        <v>1</v>
      </c>
    </row>
    <row r="12" spans="1:11" ht="31.5" customHeight="1">
      <c r="B12" s="45">
        <v>6</v>
      </c>
      <c r="C12" s="36"/>
      <c r="D12" s="40"/>
      <c r="E12" s="36"/>
      <c r="F12" s="36"/>
      <c r="H12" s="55"/>
      <c r="J12" s="42" t="b">
        <f t="shared" si="0"/>
        <v>1</v>
      </c>
    </row>
    <row r="13" spans="1:11" ht="31.5" customHeight="1">
      <c r="B13" s="45">
        <v>7</v>
      </c>
      <c r="C13" s="36"/>
      <c r="D13" s="40"/>
      <c r="E13" s="36"/>
      <c r="F13" s="36"/>
      <c r="H13" s="55"/>
      <c r="J13" s="42" t="b">
        <f t="shared" si="0"/>
        <v>1</v>
      </c>
    </row>
    <row r="14" spans="1:11" ht="31.5" customHeight="1">
      <c r="B14" s="45">
        <v>8</v>
      </c>
      <c r="C14" s="36"/>
      <c r="D14" s="40"/>
      <c r="E14" s="36"/>
      <c r="F14" s="36"/>
      <c r="H14" s="55"/>
      <c r="J14" s="42" t="b">
        <f t="shared" si="0"/>
        <v>1</v>
      </c>
    </row>
    <row r="15" spans="1:11" ht="31.5" customHeight="1">
      <c r="B15" s="45">
        <v>9</v>
      </c>
      <c r="C15" s="36"/>
      <c r="D15" s="40"/>
      <c r="E15" s="36"/>
      <c r="F15" s="36"/>
      <c r="H15" s="55"/>
      <c r="J15" s="42" t="b">
        <f t="shared" si="0"/>
        <v>1</v>
      </c>
    </row>
    <row r="16" spans="1:11" ht="31.5" customHeight="1">
      <c r="B16" s="45">
        <v>10</v>
      </c>
      <c r="C16" s="36"/>
      <c r="D16" s="40"/>
      <c r="E16" s="36"/>
      <c r="F16" s="36"/>
      <c r="H16" s="55"/>
      <c r="J16" s="42" t="b">
        <f t="shared" si="0"/>
        <v>1</v>
      </c>
    </row>
    <row r="17" spans="2:10" ht="31.5" customHeight="1">
      <c r="B17" s="45">
        <v>11</v>
      </c>
      <c r="C17" s="36"/>
      <c r="D17" s="40"/>
      <c r="E17" s="36"/>
      <c r="F17" s="36"/>
      <c r="H17" s="55"/>
      <c r="J17" s="42" t="b">
        <f t="shared" si="0"/>
        <v>1</v>
      </c>
    </row>
    <row r="18" spans="2:10" ht="31.5" customHeight="1">
      <c r="B18" s="45">
        <v>12</v>
      </c>
      <c r="C18" s="36"/>
      <c r="D18" s="40"/>
      <c r="E18" s="36"/>
      <c r="F18" s="40"/>
      <c r="H18" s="55"/>
      <c r="J18" s="42" t="b">
        <f t="shared" si="0"/>
        <v>1</v>
      </c>
    </row>
    <row r="19" spans="2:10" ht="31.5" customHeight="1">
      <c r="B19" s="45">
        <v>13</v>
      </c>
      <c r="C19" s="36"/>
      <c r="D19" s="40"/>
      <c r="E19" s="36"/>
      <c r="F19" s="40"/>
      <c r="H19" s="55"/>
      <c r="J19" s="42" t="b">
        <f t="shared" si="0"/>
        <v>1</v>
      </c>
    </row>
    <row r="20" spans="2:10" ht="31.5" customHeight="1">
      <c r="B20" s="45">
        <v>14</v>
      </c>
      <c r="C20" s="36"/>
      <c r="D20" s="40"/>
      <c r="E20" s="36"/>
      <c r="F20" s="40"/>
      <c r="H20" s="55"/>
      <c r="J20" s="42" t="b">
        <f t="shared" si="0"/>
        <v>1</v>
      </c>
    </row>
    <row r="21" spans="2:10" ht="31.5" customHeight="1">
      <c r="B21" s="45">
        <v>15</v>
      </c>
      <c r="C21" s="36"/>
      <c r="D21" s="40"/>
      <c r="E21" s="36"/>
      <c r="F21" s="40"/>
      <c r="H21" s="55"/>
      <c r="J21" s="42" t="b">
        <f t="shared" si="0"/>
        <v>1</v>
      </c>
    </row>
    <row r="22" spans="2:10" ht="31.5" customHeight="1">
      <c r="B22" s="45">
        <v>16</v>
      </c>
      <c r="C22" s="36"/>
      <c r="D22" s="36"/>
      <c r="E22" s="36"/>
      <c r="F22" s="36"/>
      <c r="H22" s="55"/>
      <c r="J22" s="42" t="b">
        <f t="shared" si="0"/>
        <v>1</v>
      </c>
    </row>
    <row r="23" spans="2:10" ht="31.5" customHeight="1">
      <c r="B23" s="45">
        <v>17</v>
      </c>
      <c r="C23" s="36"/>
      <c r="D23" s="36"/>
      <c r="E23" s="36"/>
      <c r="F23" s="36"/>
      <c r="H23" s="55"/>
      <c r="J23" s="42" t="b">
        <f t="shared" si="0"/>
        <v>1</v>
      </c>
    </row>
    <row r="24" spans="2:10" ht="31.5" customHeight="1">
      <c r="B24" s="45">
        <v>18</v>
      </c>
      <c r="C24" s="36"/>
      <c r="D24" s="36"/>
      <c r="E24" s="36"/>
      <c r="F24" s="36"/>
      <c r="H24" s="55"/>
      <c r="J24" s="42" t="b">
        <f t="shared" si="0"/>
        <v>1</v>
      </c>
    </row>
    <row r="25" spans="2:10" ht="31.5" customHeight="1">
      <c r="B25" s="45">
        <v>19</v>
      </c>
      <c r="C25" s="36"/>
      <c r="D25" s="36"/>
      <c r="E25" s="36"/>
      <c r="F25" s="36"/>
      <c r="H25" s="55"/>
      <c r="J25" s="42" t="b">
        <f t="shared" si="0"/>
        <v>1</v>
      </c>
    </row>
    <row r="26" spans="2:10" ht="31.5" customHeight="1">
      <c r="B26" s="45">
        <v>20</v>
      </c>
      <c r="C26" s="36"/>
      <c r="D26" s="36"/>
      <c r="E26" s="36"/>
      <c r="F26" s="36"/>
      <c r="H26" s="55"/>
      <c r="J26" s="42" t="b">
        <f t="shared" si="0"/>
        <v>1</v>
      </c>
    </row>
    <row r="27" spans="2:10" ht="31.5" customHeight="1">
      <c r="B27" s="45">
        <v>21</v>
      </c>
      <c r="C27" s="36"/>
      <c r="D27" s="36"/>
      <c r="E27" s="36"/>
      <c r="F27" s="36"/>
      <c r="H27" s="55"/>
      <c r="J27" s="42" t="b">
        <f t="shared" si="0"/>
        <v>1</v>
      </c>
    </row>
    <row r="28" spans="2:10" ht="31.5" customHeight="1">
      <c r="B28" s="45">
        <v>22</v>
      </c>
      <c r="C28" s="36"/>
      <c r="D28" s="36"/>
      <c r="E28" s="36"/>
      <c r="F28" s="36"/>
      <c r="H28" s="55"/>
      <c r="J28" s="42" t="b">
        <f t="shared" si="0"/>
        <v>1</v>
      </c>
    </row>
    <row r="29" spans="2:10" ht="31.5" customHeight="1">
      <c r="B29" s="45">
        <v>23</v>
      </c>
      <c r="C29" s="36"/>
      <c r="D29" s="36"/>
      <c r="E29" s="36"/>
      <c r="F29" s="36"/>
      <c r="H29" s="55"/>
      <c r="J29" s="42" t="b">
        <f t="shared" si="0"/>
        <v>1</v>
      </c>
    </row>
    <row r="30" spans="2:10" ht="31.5" customHeight="1">
      <c r="B30" s="45">
        <v>24</v>
      </c>
      <c r="C30" s="36"/>
      <c r="D30" s="36"/>
      <c r="E30" s="36"/>
      <c r="F30" s="36"/>
      <c r="H30" s="55"/>
      <c r="J30" s="42" t="b">
        <f t="shared" si="0"/>
        <v>1</v>
      </c>
    </row>
    <row r="31" spans="2:10" ht="31.5" customHeight="1">
      <c r="B31" s="45">
        <v>25</v>
      </c>
      <c r="C31" s="36"/>
      <c r="D31" s="36"/>
      <c r="E31" s="36"/>
      <c r="F31" s="36"/>
      <c r="H31" s="55"/>
      <c r="J31" s="42" t="b">
        <f t="shared" si="0"/>
        <v>1</v>
      </c>
    </row>
    <row r="32" spans="2:10" ht="31.5" customHeight="1">
      <c r="B32" s="45">
        <v>26</v>
      </c>
      <c r="C32" s="36"/>
      <c r="D32" s="36"/>
      <c r="E32" s="36"/>
      <c r="F32" s="36"/>
      <c r="H32" s="55"/>
      <c r="J32" s="42" t="b">
        <f t="shared" si="0"/>
        <v>1</v>
      </c>
    </row>
    <row r="33" spans="2:10" ht="31.5" customHeight="1">
      <c r="B33" s="45">
        <v>27</v>
      </c>
      <c r="C33" s="36"/>
      <c r="D33" s="36"/>
      <c r="E33" s="36"/>
      <c r="F33" s="36"/>
      <c r="H33" s="55"/>
      <c r="J33" s="42" t="b">
        <f t="shared" si="0"/>
        <v>1</v>
      </c>
    </row>
    <row r="34" spans="2:10" ht="31.5" customHeight="1">
      <c r="B34" s="45">
        <v>28</v>
      </c>
      <c r="C34" s="36"/>
      <c r="D34" s="36"/>
      <c r="E34" s="36"/>
      <c r="F34" s="36"/>
      <c r="H34" s="55"/>
      <c r="J34" s="42" t="b">
        <f t="shared" si="0"/>
        <v>1</v>
      </c>
    </row>
    <row r="35" spans="2:10" ht="31.5" customHeight="1">
      <c r="B35" s="45">
        <v>29</v>
      </c>
      <c r="C35" s="36"/>
      <c r="D35" s="36"/>
      <c r="E35" s="36"/>
      <c r="F35" s="36"/>
      <c r="H35" s="55"/>
      <c r="J35" s="42" t="b">
        <f t="shared" si="0"/>
        <v>1</v>
      </c>
    </row>
    <row r="36" spans="2:10" ht="31.5" customHeight="1">
      <c r="B36" s="45">
        <v>30</v>
      </c>
      <c r="C36" s="36"/>
      <c r="D36" s="36"/>
      <c r="E36" s="36"/>
      <c r="F36" s="36"/>
      <c r="H36" s="55"/>
      <c r="J36" s="42" t="b">
        <f t="shared" si="0"/>
        <v>1</v>
      </c>
    </row>
    <row r="37" spans="2:10" ht="31.5" customHeight="1">
      <c r="B37" s="45">
        <v>31</v>
      </c>
      <c r="C37" s="36"/>
      <c r="D37" s="36"/>
      <c r="E37" s="36"/>
      <c r="F37" s="36"/>
      <c r="H37" s="55"/>
      <c r="J37" s="42" t="b">
        <f t="shared" si="0"/>
        <v>1</v>
      </c>
    </row>
    <row r="38" spans="2:10" ht="31.5" customHeight="1">
      <c r="B38" s="45">
        <v>32</v>
      </c>
      <c r="C38" s="36"/>
      <c r="D38" s="36"/>
      <c r="E38" s="36"/>
      <c r="F38" s="36"/>
      <c r="H38" s="55"/>
      <c r="J38" s="42" t="b">
        <f t="shared" si="0"/>
        <v>1</v>
      </c>
    </row>
    <row r="39" spans="2:10" ht="31.5" customHeight="1">
      <c r="B39" s="45">
        <v>33</v>
      </c>
      <c r="C39" s="36"/>
      <c r="D39" s="36"/>
      <c r="E39" s="36"/>
      <c r="F39" s="36"/>
      <c r="H39" s="55"/>
      <c r="J39" s="42" t="b">
        <f t="shared" si="0"/>
        <v>1</v>
      </c>
    </row>
    <row r="40" spans="2:10" ht="31.5" customHeight="1">
      <c r="B40" s="45">
        <v>34</v>
      </c>
      <c r="C40" s="36"/>
      <c r="D40" s="36"/>
      <c r="E40" s="36"/>
      <c r="F40" s="36"/>
      <c r="H40" s="55"/>
      <c r="J40" s="42" t="b">
        <f t="shared" si="0"/>
        <v>1</v>
      </c>
    </row>
    <row r="41" spans="2:10" ht="31.5" customHeight="1">
      <c r="B41" s="45">
        <v>35</v>
      </c>
      <c r="C41" s="36"/>
      <c r="D41" s="36"/>
      <c r="E41" s="36"/>
      <c r="F41" s="36"/>
      <c r="H41" s="55"/>
      <c r="J41" s="42" t="b">
        <f t="shared" si="0"/>
        <v>1</v>
      </c>
    </row>
    <row r="42" spans="2:10" ht="31.5" customHeight="1">
      <c r="B42" s="45">
        <v>36</v>
      </c>
      <c r="C42" s="36"/>
      <c r="D42" s="36"/>
      <c r="E42" s="36"/>
      <c r="F42" s="36"/>
      <c r="H42" s="55"/>
      <c r="J42" s="42" t="b">
        <f t="shared" si="0"/>
        <v>1</v>
      </c>
    </row>
    <row r="43" spans="2:10" ht="31.5" customHeight="1">
      <c r="B43" s="45">
        <v>37</v>
      </c>
      <c r="C43" s="36"/>
      <c r="D43" s="36"/>
      <c r="E43" s="36"/>
      <c r="F43" s="36"/>
      <c r="H43" s="55"/>
      <c r="J43" s="42" t="b">
        <f t="shared" si="0"/>
        <v>1</v>
      </c>
    </row>
    <row r="44" spans="2:10" ht="31.5" customHeight="1">
      <c r="B44" s="45">
        <v>38</v>
      </c>
      <c r="C44" s="36"/>
      <c r="D44" s="36"/>
      <c r="E44" s="36"/>
      <c r="F44" s="36"/>
      <c r="H44" s="55"/>
      <c r="J44" s="42" t="b">
        <f t="shared" si="0"/>
        <v>1</v>
      </c>
    </row>
    <row r="45" spans="2:10" ht="31.5" customHeight="1">
      <c r="B45" s="45">
        <v>39</v>
      </c>
      <c r="C45" s="36"/>
      <c r="D45" s="36"/>
      <c r="E45" s="36"/>
      <c r="F45" s="36"/>
      <c r="H45" s="55"/>
      <c r="J45" s="42" t="b">
        <f t="shared" si="0"/>
        <v>1</v>
      </c>
    </row>
    <row r="46" spans="2:10" ht="31.5" customHeight="1">
      <c r="B46" s="45">
        <v>40</v>
      </c>
      <c r="C46" s="36"/>
      <c r="D46" s="36"/>
      <c r="E46" s="36"/>
      <c r="F46" s="36"/>
      <c r="H46" s="55"/>
      <c r="J46" s="42" t="b">
        <f t="shared" si="0"/>
        <v>1</v>
      </c>
    </row>
    <row r="47" spans="2:10" ht="31.5" customHeight="1">
      <c r="B47" s="45">
        <v>41</v>
      </c>
      <c r="C47" s="36"/>
      <c r="D47" s="36"/>
      <c r="E47" s="36"/>
      <c r="F47" s="36"/>
      <c r="H47" s="55"/>
      <c r="J47" s="42" t="b">
        <f t="shared" si="0"/>
        <v>1</v>
      </c>
    </row>
    <row r="48" spans="2:10" ht="31.5" customHeight="1">
      <c r="B48" s="45">
        <v>42</v>
      </c>
      <c r="C48" s="36"/>
      <c r="D48" s="36"/>
      <c r="E48" s="36"/>
      <c r="F48" s="36"/>
      <c r="H48" s="55"/>
      <c r="J48" s="42" t="b">
        <f t="shared" si="0"/>
        <v>1</v>
      </c>
    </row>
    <row r="49" spans="2:10" ht="31.5" customHeight="1">
      <c r="B49" s="45">
        <v>43</v>
      </c>
      <c r="C49" s="36"/>
      <c r="D49" s="36"/>
      <c r="E49" s="36"/>
      <c r="F49" s="36"/>
      <c r="H49" s="55"/>
      <c r="J49" s="42" t="b">
        <f t="shared" si="0"/>
        <v>1</v>
      </c>
    </row>
    <row r="50" spans="2:10" ht="31.5" customHeight="1">
      <c r="B50" s="45">
        <v>44</v>
      </c>
      <c r="C50" s="36"/>
      <c r="D50" s="36"/>
      <c r="E50" s="36"/>
      <c r="F50" s="36"/>
      <c r="H50" s="55"/>
      <c r="J50" s="42" t="b">
        <f t="shared" si="0"/>
        <v>1</v>
      </c>
    </row>
    <row r="51" spans="2:10" ht="31.5" customHeight="1">
      <c r="B51" s="45">
        <v>45</v>
      </c>
      <c r="C51" s="36"/>
      <c r="D51" s="36"/>
      <c r="E51" s="36"/>
      <c r="F51" s="36"/>
      <c r="H51" s="55"/>
      <c r="J51" s="42" t="b">
        <f t="shared" si="0"/>
        <v>1</v>
      </c>
    </row>
    <row r="52" spans="2:10" ht="31.5" customHeight="1">
      <c r="B52" s="45">
        <v>46</v>
      </c>
      <c r="C52" s="36"/>
      <c r="D52" s="36"/>
      <c r="E52" s="36"/>
      <c r="F52" s="36"/>
      <c r="H52" s="55"/>
      <c r="J52" s="42" t="b">
        <f t="shared" si="0"/>
        <v>1</v>
      </c>
    </row>
    <row r="53" spans="2:10" ht="31.5" customHeight="1">
      <c r="B53" s="45">
        <v>47</v>
      </c>
      <c r="C53" s="36"/>
      <c r="D53" s="36"/>
      <c r="E53" s="36"/>
      <c r="F53" s="36"/>
      <c r="H53" s="55"/>
      <c r="J53" s="42" t="b">
        <f t="shared" si="0"/>
        <v>1</v>
      </c>
    </row>
    <row r="54" spans="2:10" ht="31.5" customHeight="1">
      <c r="B54" s="45">
        <v>48</v>
      </c>
      <c r="C54" s="36"/>
      <c r="D54" s="36"/>
      <c r="E54" s="36"/>
      <c r="F54" s="36"/>
      <c r="H54" s="55"/>
      <c r="J54" s="42" t="b">
        <f t="shared" si="0"/>
        <v>1</v>
      </c>
    </row>
    <row r="55" spans="2:10" ht="31.5" customHeight="1">
      <c r="B55" s="45">
        <v>49</v>
      </c>
      <c r="C55" s="36"/>
      <c r="D55" s="36"/>
      <c r="E55" s="36"/>
      <c r="F55" s="36"/>
      <c r="H55" s="55"/>
      <c r="J55" s="42" t="b">
        <f t="shared" si="0"/>
        <v>1</v>
      </c>
    </row>
    <row r="56" spans="2:10" ht="31.5" customHeight="1">
      <c r="B56" s="45">
        <v>50</v>
      </c>
      <c r="C56" s="36"/>
      <c r="D56" s="36"/>
      <c r="E56" s="36"/>
      <c r="F56" s="36"/>
      <c r="H56" s="55"/>
      <c r="J56" s="42" t="b">
        <f t="shared" si="0"/>
        <v>1</v>
      </c>
    </row>
    <row r="57" spans="2:10">
      <c r="C57" s="2" t="s">
        <v>81</v>
      </c>
    </row>
  </sheetData>
  <sheetProtection sheet="1" objects="1" scenarios="1"/>
  <phoneticPr fontId="6"/>
  <conditionalFormatting sqref="H7:H56">
    <cfRule type="containsText" dxfId="3" priority="1" operator="containsText" text="FA">
      <formula>NOT(ISERROR(SEARCH("FA",H7)))</formula>
    </cfRule>
  </conditionalFormatting>
  <conditionalFormatting sqref="J6:J56">
    <cfRule type="containsText" dxfId="2" priority="2" operator="containsText" text="FA">
      <formula>NOT(ISERROR(SEARCH("FA",J6)))</formula>
    </cfRule>
  </conditionalFormatting>
  <pageMargins left="0.51181102362204722" right="0.51181102362204722" top="0.55118110236220474" bottom="0.55118110236220474" header="0.31496062992125984" footer="0.31496062992125984"/>
  <pageSetup paperSize="9" scale="4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1A77C-4823-4201-A834-E17ED4EBCEEC}">
  <sheetPr>
    <pageSetUpPr fitToPage="1"/>
  </sheetPr>
  <dimension ref="A1:J64"/>
  <sheetViews>
    <sheetView showGridLines="0" workbookViewId="0"/>
  </sheetViews>
  <sheetFormatPr defaultColWidth="9" defaultRowHeight="15.75"/>
  <cols>
    <col min="1" max="1" width="4.125" style="2" customWidth="1"/>
    <col min="2" max="2" width="21.625" style="2" customWidth="1"/>
    <col min="3" max="3" width="30.625" style="2" customWidth="1"/>
    <col min="4" max="5" width="4.125" style="2" customWidth="1"/>
    <col min="6" max="6" width="11" style="2" customWidth="1"/>
    <col min="7" max="12" width="4.125" style="2" customWidth="1"/>
    <col min="13" max="16384" width="9" style="2"/>
  </cols>
  <sheetData>
    <row r="1" spans="1:10" ht="21">
      <c r="A1" s="1" t="s">
        <v>6</v>
      </c>
      <c r="E1" s="46" t="str">
        <f>IF('テナント関連情報1（新規共同）'!C32="有り", "記入必須", "")</f>
        <v/>
      </c>
    </row>
    <row r="2" spans="1:10">
      <c r="B2" s="2" t="s">
        <v>36</v>
      </c>
    </row>
    <row r="3" spans="1:10">
      <c r="B3" s="2" t="s">
        <v>35</v>
      </c>
    </row>
    <row r="6" spans="1:10">
      <c r="A6" s="2" t="s">
        <v>9</v>
      </c>
    </row>
    <row r="7" spans="1:10">
      <c r="B7" s="5" t="s">
        <v>24</v>
      </c>
      <c r="C7" s="36"/>
      <c r="F7" s="47" t="b">
        <f>OR(
  OR('テナント関連情報1（新規共同）'!C32="無し", 'テナント関連情報1（新規共同）'!C32=""),
  AND('テナント関連情報1（新規共同）'!C32="有り", C7&lt;&gt;"")
)</f>
        <v>1</v>
      </c>
      <c r="G7" s="38"/>
      <c r="H7" s="38"/>
      <c r="I7" s="38"/>
      <c r="J7" s="38"/>
    </row>
    <row r="8" spans="1:10">
      <c r="B8" s="5" t="s">
        <v>54</v>
      </c>
      <c r="C8" s="36"/>
      <c r="F8" s="38"/>
      <c r="G8" s="38"/>
      <c r="H8" s="38"/>
      <c r="I8" s="38"/>
      <c r="J8" s="38"/>
    </row>
    <row r="9" spans="1:10">
      <c r="B9" s="5" t="s">
        <v>7</v>
      </c>
      <c r="C9" s="36"/>
      <c r="F9" s="47" t="b" cm="1">
        <f t="array" aca="1" ref="F9" ca="1">OR(INDIRECT("'テナント関連情報1（新規共同）'!C32")="無し",AND(LENB(C9)&lt;100, ISERROR(FIND("¥", C9))* ISERROR(FIND("\", C9)) * ISERROR(FIND(":", C9)) * ISERROR(FIND(",", C9)) * ISERROR(FIND(";", C9)) * ISERROR(FIND("*", C9)) * ISERROR(FIND("?", C9)) * ISERROR(FIND("""", C9)) * ISERROR(FIND("&lt;", C9)) * ISERROR(FIND("&gt;", C9)) * ISERROR(FIND("|", C9)) = 1))</f>
        <v>1</v>
      </c>
      <c r="G9" s="38"/>
      <c r="H9" s="38"/>
      <c r="I9" s="38"/>
      <c r="J9" s="38"/>
    </row>
    <row r="10" spans="1:10">
      <c r="B10" s="5" t="s">
        <v>25</v>
      </c>
      <c r="C10" s="36"/>
      <c r="F10" s="47" t="b" cm="1">
        <f t="array" aca="1" ref="F10" ca="1">OR(INDIRECT("'テナント関連情報1（新規共同）'!C32")="無し",LENB(C10)&lt;2048)</f>
        <v>1</v>
      </c>
      <c r="G10" s="38"/>
      <c r="H10" s="38"/>
      <c r="I10" s="38"/>
      <c r="J10" s="38"/>
    </row>
    <row r="11" spans="1:10">
      <c r="F11" s="47"/>
      <c r="G11" s="38"/>
      <c r="H11" s="38"/>
      <c r="I11" s="38"/>
      <c r="J11" s="38"/>
    </row>
    <row r="12" spans="1:10">
      <c r="A12" s="2" t="s">
        <v>37</v>
      </c>
      <c r="F12" s="47"/>
      <c r="G12" s="38"/>
      <c r="H12" s="38"/>
      <c r="I12" s="38"/>
      <c r="J12" s="38"/>
    </row>
    <row r="13" spans="1:10" ht="23.25" customHeight="1">
      <c r="A13" s="48" t="s">
        <v>26</v>
      </c>
      <c r="B13" s="49" t="s">
        <v>27</v>
      </c>
      <c r="C13" s="49" t="s">
        <v>8</v>
      </c>
      <c r="F13" s="47" t="b">
        <f>OR(OR(ISBLANK('テナント関連情報1（新規共同）'!C32), 'テナント関連情報1（新規共同）'!C32="無し"), AND('テナント関連情報1（新規共同）'!C32="有り", COUNTIF(C14:C63, "☑")=1))</f>
        <v>1</v>
      </c>
      <c r="G13" s="12" t="s">
        <v>80</v>
      </c>
      <c r="H13" s="38"/>
      <c r="I13" s="38"/>
      <c r="J13" s="38"/>
    </row>
    <row r="14" spans="1:10" ht="31.5" customHeight="1">
      <c r="A14" s="45">
        <v>1</v>
      </c>
      <c r="B14" s="36"/>
      <c r="C14" s="37" t="s">
        <v>13</v>
      </c>
      <c r="F14" s="47" t="b">
        <f>NOT(AND('テナント関連情報1（新規共同）'!C32="有り",ISBLANK(B14)))</f>
        <v>1</v>
      </c>
      <c r="G14" s="12" t="s">
        <v>105</v>
      </c>
      <c r="I14" s="38"/>
      <c r="J14" s="38"/>
    </row>
    <row r="15" spans="1:10" ht="31.5" customHeight="1">
      <c r="A15" s="45">
        <v>2</v>
      </c>
      <c r="B15" s="36"/>
      <c r="C15" s="37" t="s">
        <v>13</v>
      </c>
      <c r="F15" s="47" t="b">
        <f>IF(ISBLANK(B15), TRUE, IF(COUNTIF('テナント関連情報2（新規共同）'!$C$7:$C$56, B15)&gt;0, TRUE, FALSE))</f>
        <v>1</v>
      </c>
      <c r="G15" s="12" t="s">
        <v>105</v>
      </c>
      <c r="H15" s="38"/>
      <c r="I15" s="38"/>
      <c r="J15" s="38"/>
    </row>
    <row r="16" spans="1:10" ht="31.5" customHeight="1">
      <c r="A16" s="45">
        <v>3</v>
      </c>
      <c r="B16" s="36"/>
      <c r="C16" s="37" t="s">
        <v>13</v>
      </c>
      <c r="F16" s="47" t="b">
        <f>IF(ISBLANK(B16), TRUE, IF(COUNTIF('テナント関連情報2（新規共同）'!$C$7:$C$56, B16)&gt;0, TRUE, FALSE))</f>
        <v>1</v>
      </c>
      <c r="G16" s="12" t="s">
        <v>105</v>
      </c>
      <c r="H16" s="38"/>
      <c r="I16" s="38"/>
      <c r="J16" s="38"/>
    </row>
    <row r="17" spans="1:10" ht="31.5" customHeight="1">
      <c r="A17" s="45">
        <v>4</v>
      </c>
      <c r="B17" s="36"/>
      <c r="C17" s="37" t="s">
        <v>13</v>
      </c>
      <c r="F17" s="47" t="b">
        <f>IF(ISBLANK(B17), TRUE, IF(COUNTIF('テナント関連情報2（新規共同）'!$C$7:$C$56, B17)&gt;0, TRUE, FALSE))</f>
        <v>1</v>
      </c>
      <c r="G17" s="12" t="s">
        <v>105</v>
      </c>
      <c r="H17" s="38"/>
      <c r="I17" s="38"/>
      <c r="J17" s="38"/>
    </row>
    <row r="18" spans="1:10" ht="31.5" customHeight="1">
      <c r="A18" s="45">
        <v>5</v>
      </c>
      <c r="B18" s="36"/>
      <c r="C18" s="37" t="s">
        <v>13</v>
      </c>
      <c r="F18" s="47" t="b">
        <f>IF(ISBLANK(B18), TRUE, IF(COUNTIF('テナント関連情報2（新規共同）'!$C$7:$C$56, B18)&gt;0, TRUE, FALSE))</f>
        <v>1</v>
      </c>
      <c r="G18" s="12" t="s">
        <v>105</v>
      </c>
      <c r="H18" s="38"/>
      <c r="I18" s="38"/>
      <c r="J18" s="38"/>
    </row>
    <row r="19" spans="1:10" ht="31.5" customHeight="1">
      <c r="A19" s="45">
        <v>6</v>
      </c>
      <c r="B19" s="36"/>
      <c r="C19" s="37" t="s">
        <v>13</v>
      </c>
      <c r="F19" s="47" t="b">
        <f>IF(ISBLANK(B19), TRUE, IF(COUNTIF('テナント関連情報2（新規共同）'!$C$7:$C$56, B19)&gt;0, TRUE, FALSE))</f>
        <v>1</v>
      </c>
      <c r="G19" s="12" t="s">
        <v>105</v>
      </c>
      <c r="H19" s="38"/>
      <c r="I19" s="38"/>
      <c r="J19" s="38"/>
    </row>
    <row r="20" spans="1:10" ht="31.5" customHeight="1">
      <c r="A20" s="45">
        <v>7</v>
      </c>
      <c r="B20" s="36"/>
      <c r="C20" s="37" t="s">
        <v>13</v>
      </c>
      <c r="F20" s="47" t="b">
        <f>IF(ISBLANK(B20), TRUE, IF(COUNTIF('テナント関連情報2（新規共同）'!$C$7:$C$56, B20)&gt;0, TRUE, FALSE))</f>
        <v>1</v>
      </c>
      <c r="G20" s="12" t="s">
        <v>105</v>
      </c>
      <c r="H20" s="38"/>
      <c r="I20" s="38"/>
      <c r="J20" s="38"/>
    </row>
    <row r="21" spans="1:10" ht="31.5" customHeight="1">
      <c r="A21" s="45">
        <v>8</v>
      </c>
      <c r="B21" s="36"/>
      <c r="C21" s="37" t="s">
        <v>13</v>
      </c>
      <c r="F21" s="47" t="b">
        <f>IF(ISBLANK(B21), TRUE, IF(COUNTIF('テナント関連情報2（新規共同）'!$C$7:$C$56, B21)&gt;0, TRUE, FALSE))</f>
        <v>1</v>
      </c>
      <c r="G21" s="12" t="s">
        <v>105</v>
      </c>
      <c r="H21" s="38"/>
      <c r="I21" s="38"/>
      <c r="J21" s="38"/>
    </row>
    <row r="22" spans="1:10" ht="31.5" customHeight="1">
      <c r="A22" s="45">
        <v>9</v>
      </c>
      <c r="B22" s="36"/>
      <c r="C22" s="37" t="s">
        <v>13</v>
      </c>
      <c r="F22" s="47" t="b">
        <f>IF(ISBLANK(B22), TRUE, IF(COUNTIF('テナント関連情報2（新規共同）'!$C$7:$C$56, B22)&gt;0, TRUE, FALSE))</f>
        <v>1</v>
      </c>
      <c r="G22" s="12" t="s">
        <v>105</v>
      </c>
      <c r="H22" s="38"/>
      <c r="I22" s="38"/>
      <c r="J22" s="38"/>
    </row>
    <row r="23" spans="1:10" ht="31.5" customHeight="1">
      <c r="A23" s="45">
        <v>10</v>
      </c>
      <c r="B23" s="36"/>
      <c r="C23" s="37" t="s">
        <v>13</v>
      </c>
      <c r="F23" s="47" t="b">
        <f>IF(ISBLANK(B23), TRUE, IF(COUNTIF('テナント関連情報2（新規共同）'!$C$7:$C$56, B23)&gt;0, TRUE, FALSE))</f>
        <v>1</v>
      </c>
      <c r="G23" s="12" t="s">
        <v>105</v>
      </c>
      <c r="H23" s="38"/>
      <c r="I23" s="38"/>
      <c r="J23" s="38"/>
    </row>
    <row r="24" spans="1:10" ht="31.5" customHeight="1">
      <c r="A24" s="45">
        <v>11</v>
      </c>
      <c r="B24" s="36"/>
      <c r="C24" s="37" t="s">
        <v>13</v>
      </c>
      <c r="F24" s="47" t="b">
        <f>IF(ISBLANK(B24), TRUE, IF(COUNTIF('テナント関連情報2（新規共同）'!$C$7:$C$56, B24)&gt;0, TRUE, FALSE))</f>
        <v>1</v>
      </c>
      <c r="G24" s="12" t="s">
        <v>105</v>
      </c>
      <c r="H24" s="38"/>
      <c r="I24" s="38"/>
      <c r="J24" s="38"/>
    </row>
    <row r="25" spans="1:10" ht="31.5" customHeight="1">
      <c r="A25" s="45">
        <v>12</v>
      </c>
      <c r="B25" s="36"/>
      <c r="C25" s="37" t="s">
        <v>13</v>
      </c>
      <c r="F25" s="47" t="b">
        <f>IF(ISBLANK(B25), TRUE, IF(COUNTIF('テナント関連情報2（新規共同）'!$C$7:$C$56, B25)&gt;0, TRUE, FALSE))</f>
        <v>1</v>
      </c>
      <c r="G25" s="12" t="s">
        <v>105</v>
      </c>
      <c r="H25" s="38"/>
      <c r="I25" s="38"/>
      <c r="J25" s="38"/>
    </row>
    <row r="26" spans="1:10" ht="31.5" customHeight="1">
      <c r="A26" s="45">
        <v>13</v>
      </c>
      <c r="B26" s="36"/>
      <c r="C26" s="37" t="s">
        <v>13</v>
      </c>
      <c r="F26" s="47" t="b">
        <f>IF(ISBLANK(B26), TRUE, IF(COUNTIF('テナント関連情報2（新規共同）'!$C$7:$C$56, B26)&gt;0, TRUE, FALSE))</f>
        <v>1</v>
      </c>
      <c r="G26" s="12" t="s">
        <v>105</v>
      </c>
      <c r="H26" s="38"/>
      <c r="I26" s="38"/>
      <c r="J26" s="38"/>
    </row>
    <row r="27" spans="1:10" ht="31.5" customHeight="1">
      <c r="A27" s="45">
        <v>14</v>
      </c>
      <c r="B27" s="36"/>
      <c r="C27" s="37" t="s">
        <v>13</v>
      </c>
      <c r="F27" s="47" t="b">
        <f>IF(ISBLANK(B27), TRUE, IF(COUNTIF('テナント関連情報2（新規共同）'!$C$7:$C$56, B27)&gt;0, TRUE, FALSE))</f>
        <v>1</v>
      </c>
      <c r="G27" s="12" t="s">
        <v>105</v>
      </c>
      <c r="H27" s="38"/>
      <c r="I27" s="38"/>
      <c r="J27" s="38"/>
    </row>
    <row r="28" spans="1:10" ht="31.5" customHeight="1">
      <c r="A28" s="45">
        <v>15</v>
      </c>
      <c r="B28" s="36"/>
      <c r="C28" s="37" t="s">
        <v>13</v>
      </c>
      <c r="F28" s="47" t="b">
        <f>IF(ISBLANK(B28), TRUE, IF(COUNTIF('テナント関連情報2（新規共同）'!$C$7:$C$56, B28)&gt;0, TRUE, FALSE))</f>
        <v>1</v>
      </c>
      <c r="G28" s="12" t="s">
        <v>105</v>
      </c>
      <c r="H28" s="38"/>
      <c r="I28" s="38"/>
      <c r="J28" s="38"/>
    </row>
    <row r="29" spans="1:10" ht="31.5" customHeight="1">
      <c r="A29" s="45">
        <v>16</v>
      </c>
      <c r="B29" s="36"/>
      <c r="C29" s="37" t="s">
        <v>13</v>
      </c>
      <c r="F29" s="47" t="b">
        <f>IF(ISBLANK(B29), TRUE, IF(COUNTIF('テナント関連情報2（新規共同）'!$C$7:$C$56, B29)&gt;0, TRUE, FALSE))</f>
        <v>1</v>
      </c>
      <c r="G29" s="12" t="s">
        <v>105</v>
      </c>
      <c r="H29" s="38"/>
      <c r="I29" s="38"/>
      <c r="J29" s="38"/>
    </row>
    <row r="30" spans="1:10" ht="31.5" customHeight="1">
      <c r="A30" s="45">
        <v>17</v>
      </c>
      <c r="B30" s="36"/>
      <c r="C30" s="37" t="s">
        <v>13</v>
      </c>
      <c r="F30" s="47" t="b">
        <f>IF(ISBLANK(B30), TRUE, IF(COUNTIF('テナント関連情報2（新規共同）'!$C$7:$C$56, B30)&gt;0, TRUE, FALSE))</f>
        <v>1</v>
      </c>
      <c r="G30" s="12" t="s">
        <v>105</v>
      </c>
      <c r="H30" s="38"/>
      <c r="I30" s="38"/>
      <c r="J30" s="38"/>
    </row>
    <row r="31" spans="1:10" ht="31.5" customHeight="1">
      <c r="A31" s="45">
        <v>18</v>
      </c>
      <c r="B31" s="36"/>
      <c r="C31" s="37" t="s">
        <v>13</v>
      </c>
      <c r="F31" s="47" t="b">
        <f>IF(ISBLANK(B31), TRUE, IF(COUNTIF('テナント関連情報2（新規共同）'!$C$7:$C$56, B31)&gt;0, TRUE, FALSE))</f>
        <v>1</v>
      </c>
      <c r="G31" s="12" t="s">
        <v>105</v>
      </c>
      <c r="H31" s="38"/>
      <c r="I31" s="38"/>
      <c r="J31" s="38"/>
    </row>
    <row r="32" spans="1:10" ht="31.5" customHeight="1">
      <c r="A32" s="45">
        <v>19</v>
      </c>
      <c r="B32" s="36"/>
      <c r="C32" s="37" t="s">
        <v>13</v>
      </c>
      <c r="F32" s="47" t="b">
        <f>IF(ISBLANK(B32), TRUE, IF(COUNTIF('テナント関連情報2（新規共同）'!$C$7:$C$56, B32)&gt;0, TRUE, FALSE))</f>
        <v>1</v>
      </c>
      <c r="G32" s="12" t="s">
        <v>105</v>
      </c>
      <c r="H32" s="38"/>
      <c r="I32" s="38"/>
      <c r="J32" s="38"/>
    </row>
    <row r="33" spans="1:10" ht="31.5" customHeight="1">
      <c r="A33" s="45">
        <v>20</v>
      </c>
      <c r="B33" s="36"/>
      <c r="C33" s="37" t="s">
        <v>13</v>
      </c>
      <c r="F33" s="47" t="b">
        <f>IF(ISBLANK(B33), TRUE, IF(COUNTIF('テナント関連情報2（新規共同）'!$C$7:$C$56, B33)&gt;0, TRUE, FALSE))</f>
        <v>1</v>
      </c>
      <c r="G33" s="12" t="s">
        <v>105</v>
      </c>
      <c r="H33" s="38"/>
      <c r="I33" s="38"/>
      <c r="J33" s="38"/>
    </row>
    <row r="34" spans="1:10" ht="31.5" customHeight="1">
      <c r="A34" s="45">
        <v>21</v>
      </c>
      <c r="B34" s="36"/>
      <c r="C34" s="37" t="s">
        <v>13</v>
      </c>
      <c r="F34" s="47" t="b">
        <f>IF(ISBLANK(B34), TRUE, IF(COUNTIF('テナント関連情報2（新規共同）'!$C$7:$C$56, B34)&gt;0, TRUE, FALSE))</f>
        <v>1</v>
      </c>
      <c r="G34" s="12" t="s">
        <v>105</v>
      </c>
      <c r="H34" s="38"/>
      <c r="I34" s="38"/>
      <c r="J34" s="38"/>
    </row>
    <row r="35" spans="1:10" ht="31.5" customHeight="1">
      <c r="A35" s="45">
        <v>22</v>
      </c>
      <c r="B35" s="36"/>
      <c r="C35" s="37" t="s">
        <v>13</v>
      </c>
      <c r="F35" s="47" t="b">
        <f>IF(ISBLANK(B35), TRUE, IF(COUNTIF('テナント関連情報2（新規共同）'!$C$7:$C$56, B35)&gt;0, TRUE, FALSE))</f>
        <v>1</v>
      </c>
      <c r="G35" s="12" t="s">
        <v>105</v>
      </c>
      <c r="H35" s="38"/>
      <c r="I35" s="38"/>
      <c r="J35" s="38"/>
    </row>
    <row r="36" spans="1:10" ht="31.5" customHeight="1">
      <c r="A36" s="45">
        <v>23</v>
      </c>
      <c r="B36" s="36"/>
      <c r="C36" s="37" t="s">
        <v>13</v>
      </c>
      <c r="F36" s="47" t="b">
        <f>IF(ISBLANK(B36), TRUE, IF(COUNTIF('テナント関連情報2（新規共同）'!$C$7:$C$56, B36)&gt;0, TRUE, FALSE))</f>
        <v>1</v>
      </c>
      <c r="G36" s="12" t="s">
        <v>105</v>
      </c>
      <c r="H36" s="38"/>
      <c r="I36" s="38"/>
      <c r="J36" s="38"/>
    </row>
    <row r="37" spans="1:10" ht="31.5" customHeight="1">
      <c r="A37" s="45">
        <v>24</v>
      </c>
      <c r="B37" s="36"/>
      <c r="C37" s="37" t="s">
        <v>13</v>
      </c>
      <c r="F37" s="47" t="b">
        <f>IF(ISBLANK(B37), TRUE, IF(COUNTIF('テナント関連情報2（新規共同）'!$C$7:$C$56, B37)&gt;0, TRUE, FALSE))</f>
        <v>1</v>
      </c>
      <c r="G37" s="12" t="s">
        <v>105</v>
      </c>
      <c r="H37" s="38"/>
      <c r="I37" s="38"/>
      <c r="J37" s="38"/>
    </row>
    <row r="38" spans="1:10" ht="31.5" customHeight="1">
      <c r="A38" s="45">
        <v>25</v>
      </c>
      <c r="B38" s="36"/>
      <c r="C38" s="37" t="s">
        <v>13</v>
      </c>
      <c r="F38" s="47" t="b">
        <f>IF(ISBLANK(B38), TRUE, IF(COUNTIF('テナント関連情報2（新規共同）'!$C$7:$C$56, B38)&gt;0, TRUE, FALSE))</f>
        <v>1</v>
      </c>
      <c r="G38" s="12" t="s">
        <v>105</v>
      </c>
      <c r="H38" s="38"/>
      <c r="I38" s="38"/>
      <c r="J38" s="38"/>
    </row>
    <row r="39" spans="1:10" ht="31.5" customHeight="1">
      <c r="A39" s="45">
        <v>26</v>
      </c>
      <c r="B39" s="36"/>
      <c r="C39" s="37" t="s">
        <v>13</v>
      </c>
      <c r="F39" s="47" t="b">
        <f>IF(ISBLANK(B39), TRUE, IF(COUNTIF('テナント関連情報2（新規共同）'!$C$7:$C$56, B39)&gt;0, TRUE, FALSE))</f>
        <v>1</v>
      </c>
      <c r="G39" s="12" t="s">
        <v>105</v>
      </c>
      <c r="H39" s="38"/>
      <c r="I39" s="38"/>
      <c r="J39" s="38"/>
    </row>
    <row r="40" spans="1:10" ht="31.5" customHeight="1">
      <c r="A40" s="45">
        <v>27</v>
      </c>
      <c r="B40" s="36"/>
      <c r="C40" s="37" t="s">
        <v>13</v>
      </c>
      <c r="F40" s="47" t="b">
        <f>IF(ISBLANK(B40), TRUE, IF(COUNTIF('テナント関連情報2（新規共同）'!$C$7:$C$56, B40)&gt;0, TRUE, FALSE))</f>
        <v>1</v>
      </c>
      <c r="G40" s="12" t="s">
        <v>105</v>
      </c>
      <c r="H40" s="38"/>
      <c r="I40" s="38"/>
      <c r="J40" s="38"/>
    </row>
    <row r="41" spans="1:10" ht="31.5" customHeight="1">
      <c r="A41" s="45">
        <v>28</v>
      </c>
      <c r="B41" s="36"/>
      <c r="C41" s="37" t="s">
        <v>13</v>
      </c>
      <c r="F41" s="47" t="b">
        <f>IF(ISBLANK(B41), TRUE, IF(COUNTIF('テナント関連情報2（新規共同）'!$C$7:$C$56, B41)&gt;0, TRUE, FALSE))</f>
        <v>1</v>
      </c>
      <c r="G41" s="12" t="s">
        <v>105</v>
      </c>
      <c r="H41" s="38"/>
      <c r="I41" s="38"/>
      <c r="J41" s="38"/>
    </row>
    <row r="42" spans="1:10" ht="31.5" customHeight="1">
      <c r="A42" s="45">
        <v>29</v>
      </c>
      <c r="B42" s="36"/>
      <c r="C42" s="37" t="s">
        <v>13</v>
      </c>
      <c r="F42" s="47" t="b">
        <f>IF(ISBLANK(B42), TRUE, IF(COUNTIF('テナント関連情報2（新規共同）'!$C$7:$C$56, B42)&gt;0, TRUE, FALSE))</f>
        <v>1</v>
      </c>
      <c r="G42" s="12" t="s">
        <v>105</v>
      </c>
      <c r="H42" s="38"/>
      <c r="I42" s="38"/>
      <c r="J42" s="38"/>
    </row>
    <row r="43" spans="1:10" ht="31.5" customHeight="1">
      <c r="A43" s="45">
        <v>30</v>
      </c>
      <c r="B43" s="36"/>
      <c r="C43" s="37" t="s">
        <v>13</v>
      </c>
      <c r="F43" s="47" t="b">
        <f>IF(ISBLANK(B43), TRUE, IF(COUNTIF('テナント関連情報2（新規共同）'!$C$7:$C$56, B43)&gt;0, TRUE, FALSE))</f>
        <v>1</v>
      </c>
      <c r="G43" s="12" t="s">
        <v>105</v>
      </c>
      <c r="H43" s="38"/>
      <c r="I43" s="38"/>
      <c r="J43" s="38"/>
    </row>
    <row r="44" spans="1:10" ht="31.5" customHeight="1">
      <c r="A44" s="45">
        <v>31</v>
      </c>
      <c r="B44" s="36"/>
      <c r="C44" s="37" t="s">
        <v>13</v>
      </c>
      <c r="F44" s="47" t="b">
        <f>IF(ISBLANK(B44), TRUE, IF(COUNTIF('テナント関連情報2（新規共同）'!$C$7:$C$56, B44)&gt;0, TRUE, FALSE))</f>
        <v>1</v>
      </c>
      <c r="G44" s="12" t="s">
        <v>105</v>
      </c>
      <c r="H44" s="38"/>
      <c r="I44" s="38"/>
      <c r="J44" s="38"/>
    </row>
    <row r="45" spans="1:10" ht="31.5" customHeight="1">
      <c r="A45" s="45">
        <v>32</v>
      </c>
      <c r="B45" s="36"/>
      <c r="C45" s="37" t="s">
        <v>13</v>
      </c>
      <c r="F45" s="47" t="b">
        <f>IF(ISBLANK(B45), TRUE, IF(COUNTIF('テナント関連情報2（新規共同）'!$C$7:$C$56, B45)&gt;0, TRUE, FALSE))</f>
        <v>1</v>
      </c>
      <c r="G45" s="12" t="s">
        <v>105</v>
      </c>
      <c r="H45" s="38"/>
      <c r="I45" s="38"/>
      <c r="J45" s="38"/>
    </row>
    <row r="46" spans="1:10" ht="31.5" customHeight="1">
      <c r="A46" s="45">
        <v>33</v>
      </c>
      <c r="B46" s="36"/>
      <c r="C46" s="37" t="s">
        <v>13</v>
      </c>
      <c r="F46" s="47" t="b">
        <f>IF(ISBLANK(B46), TRUE, IF(COUNTIF('テナント関連情報2（新規共同）'!$C$7:$C$56, B46)&gt;0, TRUE, FALSE))</f>
        <v>1</v>
      </c>
      <c r="G46" s="12" t="s">
        <v>105</v>
      </c>
      <c r="H46" s="38"/>
      <c r="I46" s="38"/>
      <c r="J46" s="38"/>
    </row>
    <row r="47" spans="1:10" ht="31.5" customHeight="1">
      <c r="A47" s="45">
        <v>34</v>
      </c>
      <c r="B47" s="36"/>
      <c r="C47" s="37" t="s">
        <v>13</v>
      </c>
      <c r="F47" s="47" t="b">
        <f>IF(ISBLANK(B47), TRUE, IF(COUNTIF('テナント関連情報2（新規共同）'!$C$7:$C$56, B47)&gt;0, TRUE, FALSE))</f>
        <v>1</v>
      </c>
      <c r="G47" s="12" t="s">
        <v>105</v>
      </c>
      <c r="H47" s="38"/>
      <c r="I47" s="38"/>
      <c r="J47" s="38"/>
    </row>
    <row r="48" spans="1:10" ht="31.5" customHeight="1">
      <c r="A48" s="45">
        <v>35</v>
      </c>
      <c r="B48" s="36"/>
      <c r="C48" s="37" t="s">
        <v>13</v>
      </c>
      <c r="F48" s="47" t="b">
        <f>IF(ISBLANK(B48), TRUE, IF(COUNTIF('テナント関連情報2（新規共同）'!$C$7:$C$56, B48)&gt;0, TRUE, FALSE))</f>
        <v>1</v>
      </c>
      <c r="G48" s="12" t="s">
        <v>105</v>
      </c>
      <c r="H48" s="38"/>
      <c r="I48" s="38"/>
      <c r="J48" s="38"/>
    </row>
    <row r="49" spans="1:10" ht="31.5" customHeight="1">
      <c r="A49" s="45">
        <v>36</v>
      </c>
      <c r="B49" s="36"/>
      <c r="C49" s="37" t="s">
        <v>13</v>
      </c>
      <c r="F49" s="47" t="b">
        <f>IF(ISBLANK(B49), TRUE, IF(COUNTIF('テナント関連情報2（新規共同）'!$C$7:$C$56, B49)&gt;0, TRUE, FALSE))</f>
        <v>1</v>
      </c>
      <c r="G49" s="12" t="s">
        <v>105</v>
      </c>
      <c r="H49" s="38"/>
      <c r="I49" s="38"/>
      <c r="J49" s="38"/>
    </row>
    <row r="50" spans="1:10" ht="31.5" customHeight="1">
      <c r="A50" s="45">
        <v>37</v>
      </c>
      <c r="B50" s="36"/>
      <c r="C50" s="37" t="s">
        <v>13</v>
      </c>
      <c r="F50" s="47" t="b">
        <f>IF(ISBLANK(B50), TRUE, IF(COUNTIF('テナント関連情報2（新規共同）'!$C$7:$C$56, B50)&gt;0, TRUE, FALSE))</f>
        <v>1</v>
      </c>
      <c r="G50" s="12" t="s">
        <v>105</v>
      </c>
      <c r="H50" s="38"/>
      <c r="I50" s="38"/>
      <c r="J50" s="38"/>
    </row>
    <row r="51" spans="1:10" ht="31.5" customHeight="1">
      <c r="A51" s="45">
        <v>38</v>
      </c>
      <c r="B51" s="36"/>
      <c r="C51" s="37" t="s">
        <v>13</v>
      </c>
      <c r="F51" s="47" t="b">
        <f>IF(ISBLANK(B51), TRUE, IF(COUNTIF('テナント関連情報2（新規共同）'!$C$7:$C$56, B51)&gt;0, TRUE, FALSE))</f>
        <v>1</v>
      </c>
      <c r="G51" s="12" t="s">
        <v>105</v>
      </c>
      <c r="H51" s="38"/>
      <c r="I51" s="38"/>
      <c r="J51" s="38"/>
    </row>
    <row r="52" spans="1:10" ht="31.5" customHeight="1">
      <c r="A52" s="45">
        <v>39</v>
      </c>
      <c r="B52" s="36"/>
      <c r="C52" s="37" t="s">
        <v>13</v>
      </c>
      <c r="F52" s="47" t="b">
        <f>IF(ISBLANK(B52), TRUE, IF(COUNTIF('テナント関連情報2（新規共同）'!$C$7:$C$56, B52)&gt;0, TRUE, FALSE))</f>
        <v>1</v>
      </c>
      <c r="G52" s="12" t="s">
        <v>105</v>
      </c>
      <c r="H52" s="38"/>
      <c r="I52" s="38"/>
      <c r="J52" s="38"/>
    </row>
    <row r="53" spans="1:10" ht="31.5" customHeight="1">
      <c r="A53" s="45">
        <v>40</v>
      </c>
      <c r="B53" s="36"/>
      <c r="C53" s="37" t="s">
        <v>13</v>
      </c>
      <c r="F53" s="47" t="b">
        <f>IF(ISBLANK(B53), TRUE, IF(COUNTIF('テナント関連情報2（新規共同）'!$C$7:$C$56, B53)&gt;0, TRUE, FALSE))</f>
        <v>1</v>
      </c>
      <c r="G53" s="12" t="s">
        <v>105</v>
      </c>
      <c r="H53" s="38"/>
      <c r="I53" s="38"/>
      <c r="J53" s="38"/>
    </row>
    <row r="54" spans="1:10" ht="31.5" customHeight="1">
      <c r="A54" s="45">
        <v>41</v>
      </c>
      <c r="B54" s="36"/>
      <c r="C54" s="37" t="s">
        <v>13</v>
      </c>
      <c r="F54" s="47" t="b">
        <f>IF(ISBLANK(B54), TRUE, IF(COUNTIF('テナント関連情報2（新規共同）'!$C$7:$C$56, B54)&gt;0, TRUE, FALSE))</f>
        <v>1</v>
      </c>
      <c r="G54" s="12" t="s">
        <v>105</v>
      </c>
      <c r="H54" s="38"/>
      <c r="I54" s="38"/>
      <c r="J54" s="38"/>
    </row>
    <row r="55" spans="1:10" ht="31.5" customHeight="1">
      <c r="A55" s="45">
        <v>42</v>
      </c>
      <c r="B55" s="36"/>
      <c r="C55" s="37" t="s">
        <v>13</v>
      </c>
      <c r="F55" s="47" t="b">
        <f>IF(ISBLANK(B55), TRUE, IF(COUNTIF('テナント関連情報2（新規共同）'!$C$7:$C$56, B55)&gt;0, TRUE, FALSE))</f>
        <v>1</v>
      </c>
      <c r="G55" s="12" t="s">
        <v>105</v>
      </c>
      <c r="H55" s="38"/>
      <c r="I55" s="38"/>
      <c r="J55" s="38"/>
    </row>
    <row r="56" spans="1:10" ht="31.5" customHeight="1">
      <c r="A56" s="45">
        <v>43</v>
      </c>
      <c r="B56" s="36"/>
      <c r="C56" s="37" t="s">
        <v>13</v>
      </c>
      <c r="F56" s="47" t="b">
        <f>IF(ISBLANK(B56), TRUE, IF(COUNTIF('テナント関連情報2（新規共同）'!$C$7:$C$56, B56)&gt;0, TRUE, FALSE))</f>
        <v>1</v>
      </c>
      <c r="G56" s="12" t="s">
        <v>105</v>
      </c>
      <c r="H56" s="38"/>
      <c r="I56" s="38"/>
      <c r="J56" s="38"/>
    </row>
    <row r="57" spans="1:10" ht="31.5" customHeight="1">
      <c r="A57" s="45">
        <v>44</v>
      </c>
      <c r="B57" s="36"/>
      <c r="C57" s="37" t="s">
        <v>13</v>
      </c>
      <c r="F57" s="47" t="b">
        <f>IF(ISBLANK(B57), TRUE, IF(COUNTIF('テナント関連情報2（新規共同）'!$C$7:$C$56, B57)&gt;0, TRUE, FALSE))</f>
        <v>1</v>
      </c>
      <c r="G57" s="12" t="s">
        <v>105</v>
      </c>
      <c r="H57" s="38"/>
      <c r="I57" s="38"/>
      <c r="J57" s="38"/>
    </row>
    <row r="58" spans="1:10" ht="31.5" customHeight="1">
      <c r="A58" s="45">
        <v>45</v>
      </c>
      <c r="B58" s="36"/>
      <c r="C58" s="37" t="s">
        <v>13</v>
      </c>
      <c r="F58" s="47" t="b">
        <f>IF(ISBLANK(B58), TRUE, IF(COUNTIF('テナント関連情報2（新規共同）'!$C$7:$C$56, B58)&gt;0, TRUE, FALSE))</f>
        <v>1</v>
      </c>
      <c r="G58" s="12" t="s">
        <v>105</v>
      </c>
      <c r="H58" s="38"/>
      <c r="I58" s="38"/>
      <c r="J58" s="38"/>
    </row>
    <row r="59" spans="1:10" ht="31.5" customHeight="1">
      <c r="A59" s="45">
        <v>46</v>
      </c>
      <c r="B59" s="36"/>
      <c r="C59" s="37" t="s">
        <v>13</v>
      </c>
      <c r="F59" s="47" t="b">
        <f>IF(ISBLANK(B59), TRUE, IF(COUNTIF('テナント関連情報2（新規共同）'!$C$7:$C$56, B59)&gt;0, TRUE, FALSE))</f>
        <v>1</v>
      </c>
      <c r="G59" s="12" t="s">
        <v>105</v>
      </c>
      <c r="H59" s="38"/>
      <c r="I59" s="38"/>
      <c r="J59" s="38"/>
    </row>
    <row r="60" spans="1:10" ht="31.5" customHeight="1">
      <c r="A60" s="45">
        <v>47</v>
      </c>
      <c r="B60" s="36"/>
      <c r="C60" s="37" t="s">
        <v>13</v>
      </c>
      <c r="F60" s="47" t="b">
        <f>IF(ISBLANK(B60), TRUE, IF(COUNTIF('テナント関連情報2（新規共同）'!$C$7:$C$56, B60)&gt;0, TRUE, FALSE))</f>
        <v>1</v>
      </c>
      <c r="G60" s="12" t="s">
        <v>105</v>
      </c>
      <c r="H60" s="38"/>
      <c r="I60" s="38"/>
      <c r="J60" s="38"/>
    </row>
    <row r="61" spans="1:10" ht="31.5" customHeight="1">
      <c r="A61" s="45">
        <v>48</v>
      </c>
      <c r="B61" s="36"/>
      <c r="C61" s="37" t="s">
        <v>13</v>
      </c>
      <c r="F61" s="47" t="b">
        <f>IF(ISBLANK(B61), TRUE, IF(COUNTIF('テナント関連情報2（新規共同）'!$C$7:$C$56, B61)&gt;0, TRUE, FALSE))</f>
        <v>1</v>
      </c>
      <c r="G61" s="12" t="s">
        <v>105</v>
      </c>
      <c r="H61" s="38"/>
      <c r="I61" s="38"/>
      <c r="J61" s="38"/>
    </row>
    <row r="62" spans="1:10" ht="31.5" customHeight="1">
      <c r="A62" s="45">
        <v>49</v>
      </c>
      <c r="B62" s="36"/>
      <c r="C62" s="37" t="s">
        <v>13</v>
      </c>
      <c r="F62" s="47" t="b">
        <f>IF(ISBLANK(B62), TRUE, IF(COUNTIF('テナント関連情報2（新規共同）'!$C$7:$C$56, B62)&gt;0, TRUE, FALSE))</f>
        <v>1</v>
      </c>
      <c r="G62" s="12" t="s">
        <v>105</v>
      </c>
      <c r="H62" s="38"/>
      <c r="I62" s="38"/>
      <c r="J62" s="38"/>
    </row>
    <row r="63" spans="1:10" ht="31.5" customHeight="1">
      <c r="A63" s="45">
        <v>50</v>
      </c>
      <c r="B63" s="36"/>
      <c r="C63" s="37" t="s">
        <v>13</v>
      </c>
      <c r="F63" s="47" t="b">
        <f>IF(ISBLANK(B63), TRUE, IF(COUNTIF('テナント関連情報2（新規共同）'!$C$7:$C$56, B63)&gt;0, TRUE, FALSE))</f>
        <v>1</v>
      </c>
      <c r="G63" s="12" t="s">
        <v>105</v>
      </c>
      <c r="H63" s="38"/>
      <c r="I63" s="38"/>
      <c r="J63" s="38"/>
    </row>
    <row r="64" spans="1:10">
      <c r="B64" s="2" t="s">
        <v>81</v>
      </c>
    </row>
  </sheetData>
  <sheetProtection sheet="1" objects="1" scenarios="1"/>
  <phoneticPr fontId="6"/>
  <conditionalFormatting sqref="F7">
    <cfRule type="containsText" dxfId="1" priority="2" operator="containsText" text="FA">
      <formula>NOT(ISERROR(SEARCH("FA",F7)))</formula>
    </cfRule>
  </conditionalFormatting>
  <conditionalFormatting sqref="F9:F63">
    <cfRule type="containsText" dxfId="0" priority="1" operator="containsText" text="FA">
      <formula>NOT(ISERROR(SEARCH("FA",F9)))</formula>
    </cfRule>
  </conditionalFormatting>
  <pageMargins left="0.51181102362204722" right="0.51181102362204722" top="0.55118110236220474" bottom="0.55118110236220474" header="0.31496062992125984" footer="0.31496062992125984"/>
  <pageSetup paperSize="9" scale="66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D0DBE86-A2A4-41EE-AFF6-EC1084E18241}">
          <x14:formula1>
            <xm:f>リスト!$B$2:$B$3</xm:f>
          </x14:formula1>
          <xm:sqref>C14:C63</xm:sqref>
        </x14:dataValidation>
        <x14:dataValidation type="list" allowBlank="1" showInputMessage="1" showErrorMessage="1" xr:uid="{A3180E25-0C86-4F96-92AE-B7711E3F195E}">
          <x14:formula1>
            <xm:f>'テナント関連情報2（新規共同）'!$C$7:$C$56</xm:f>
          </x14:formula1>
          <xm:sqref>B15:B63</xm:sqref>
        </x14:dataValidation>
        <x14:dataValidation type="list" allowBlank="1" showInputMessage="1" showErrorMessage="1" xr:uid="{CD4AA0C8-EF9C-4C31-A90A-A7261CDA89A6}">
          <x14:formula1>
            <xm:f>リスト!$C$3:$C$10</xm:f>
          </x14:formula1>
          <xm:sqref>C8</xm:sqref>
        </x14:dataValidation>
        <x14:dataValidation type="list" allowBlank="1" showInputMessage="1" showErrorMessage="1" promptTitle="リスト選択" prompt="テナント関連情報2シートに入力したメンバーがリスト表示されます" xr:uid="{FCE6F12F-C006-4E18-AAAE-1F546B0E54BA}">
          <x14:formula1>
            <xm:f>'テナント関連情報2（新規共同）'!$C$7:$C$56</xm:f>
          </x14:formula1>
          <xm:sqref>B14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E779-6B55-4537-9E00-71A1D2CBCE5F}">
  <dimension ref="A1:F10"/>
  <sheetViews>
    <sheetView workbookViewId="0"/>
  </sheetViews>
  <sheetFormatPr defaultRowHeight="18.75"/>
  <cols>
    <col min="1" max="1" width="17.25" bestFit="1" customWidth="1"/>
    <col min="3" max="3" width="48.5" bestFit="1" customWidth="1"/>
    <col min="4" max="6" width="29.25" bestFit="1" customWidth="1"/>
  </cols>
  <sheetData>
    <row r="1" spans="1:6">
      <c r="A1" t="s">
        <v>34</v>
      </c>
      <c r="B1" t="s">
        <v>8</v>
      </c>
      <c r="C1" s="7" t="s">
        <v>15</v>
      </c>
      <c r="D1" t="s">
        <v>38</v>
      </c>
      <c r="E1" t="s">
        <v>39</v>
      </c>
    </row>
    <row r="2" spans="1:6">
      <c r="A2" t="s">
        <v>1</v>
      </c>
      <c r="B2" t="s">
        <v>14</v>
      </c>
      <c r="C2" s="7"/>
      <c r="D2" s="7" t="s">
        <v>30</v>
      </c>
      <c r="E2" s="7" t="s">
        <v>30</v>
      </c>
    </row>
    <row r="3" spans="1:6">
      <c r="A3" t="s">
        <v>0</v>
      </c>
      <c r="B3" t="s">
        <v>12</v>
      </c>
      <c r="C3" s="7" t="s">
        <v>16</v>
      </c>
      <c r="D3" s="7" t="s">
        <v>42</v>
      </c>
      <c r="E3" s="7" t="s">
        <v>40</v>
      </c>
    </row>
    <row r="4" spans="1:6">
      <c r="C4" s="7" t="s">
        <v>17</v>
      </c>
      <c r="D4" s="7" t="s">
        <v>31</v>
      </c>
      <c r="E4" s="7" t="s">
        <v>43</v>
      </c>
    </row>
    <row r="5" spans="1:6">
      <c r="C5" s="7" t="s">
        <v>18</v>
      </c>
      <c r="D5" s="7" t="s">
        <v>41</v>
      </c>
      <c r="F5" s="7"/>
    </row>
    <row r="6" spans="1:6">
      <c r="C6" s="7" t="s">
        <v>19</v>
      </c>
      <c r="D6" s="7"/>
    </row>
    <row r="7" spans="1:6">
      <c r="C7" s="7" t="s">
        <v>20</v>
      </c>
      <c r="D7" s="7"/>
    </row>
    <row r="8" spans="1:6">
      <c r="C8" s="7" t="s">
        <v>21</v>
      </c>
    </row>
    <row r="9" spans="1:6">
      <c r="C9" s="7" t="s">
        <v>22</v>
      </c>
    </row>
    <row r="10" spans="1:6">
      <c r="C10" s="7" t="s">
        <v>23</v>
      </c>
    </row>
  </sheetData>
  <sheetProtection sheet="1" objects="1" scenarios="1"/>
  <phoneticPr fontId="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利用申請書</vt:lpstr>
      <vt:lpstr>テナント関連情報1（新規共同）</vt:lpstr>
      <vt:lpstr>テナント関連情報2（新規共同）</vt:lpstr>
      <vt:lpstr>プロジェクト関連情報</vt:lpstr>
      <vt:lpstr>リスト</vt:lpstr>
      <vt:lpstr>利用申請書!Print_Area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2024-12-16T04:41:55Z</dcterms:created>
  <dcterms:modified xsi:type="dcterms:W3CDTF">2025-12-19T02:45:30Z</dcterms:modified>
</cp:coreProperties>
</file>